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.sharepoint.com/sites/SPO-GROUP/Shared Documents/State Personnel Office/QADA/FY26/Reports/Quarterly Report/Q2/"/>
    </mc:Choice>
  </mc:AlternateContent>
  <xr:revisionPtr revIDLastSave="40" documentId="8_{A73D7081-5DA5-4978-86B6-9D0979AFE969}" xr6:coauthVersionLast="47" xr6:coauthVersionMax="47" xr10:uidLastSave="{014ECEEB-386B-4261-898E-91732D03E1A5}"/>
  <bookViews>
    <workbookView xWindow="-120" yWindow="-120" windowWidth="29040" windowHeight="17520" xr2:uid="{407A0683-4F35-47E5-B29D-0604FF2F048E}"/>
  </bookViews>
  <sheets>
    <sheet name="Appendix A" sheetId="1" r:id="rId1"/>
    <sheet name="Appendix B" sheetId="2" r:id="rId2"/>
    <sheet name="Appendix C" sheetId="4" r:id="rId3"/>
    <sheet name="Appendix D" sheetId="3" r:id="rId4"/>
    <sheet name="Appendix E" sheetId="5" r:id="rId5"/>
    <sheet name="Appendix F" sheetId="6" r:id="rId6"/>
    <sheet name="Appendix G" sheetId="7" r:id="rId7"/>
    <sheet name="Appendix H" sheetId="8" r:id="rId8"/>
  </sheets>
  <definedNames>
    <definedName name="_Hlk51070050" localSheetId="7">'Appendix H'!$A$2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1" i="4" l="1"/>
  <c r="D71" i="4" l="1"/>
  <c r="G71" i="3"/>
  <c r="C71" i="3"/>
  <c r="D71" i="3" s="1"/>
  <c r="E71" i="3"/>
  <c r="F71" i="3" s="1"/>
  <c r="D71" i="1"/>
  <c r="C71" i="6"/>
  <c r="C71" i="7"/>
  <c r="E71" i="4" l="1"/>
  <c r="F71" i="4" s="1"/>
  <c r="E71" i="2" l="1"/>
  <c r="C71" i="2"/>
  <c r="F71" i="2" l="1"/>
  <c r="D71" i="2"/>
</calcChain>
</file>

<file path=xl/sharedStrings.xml><?xml version="1.0" encoding="utf-8"?>
<sst xmlns="http://schemas.openxmlformats.org/spreadsheetml/2006/main" count="639" uniqueCount="140">
  <si>
    <t>Appendix A: Days to Fill by Agency</t>
  </si>
  <si>
    <t>Appendix B: External Hires by Agency</t>
  </si>
  <si>
    <t>Appendix C: Vacancy Rates by Agency</t>
  </si>
  <si>
    <t>Agency Name</t>
  </si>
  <si>
    <t>Filled</t>
  </si>
  <si>
    <t>Vacant</t>
  </si>
  <si>
    <t>Total Positions</t>
  </si>
  <si>
    <t>Vacancy Rate</t>
  </si>
  <si>
    <t>Department of Justice</t>
  </si>
  <si>
    <t>State Auditor</t>
  </si>
  <si>
    <t>Taxation &amp; Revenue Department</t>
  </si>
  <si>
    <t>State Investment Council</t>
  </si>
  <si>
    <t>Administrative Hearings Office</t>
  </si>
  <si>
    <t>Department of Finance &amp; Admnst</t>
  </si>
  <si>
    <t>Public School Insurance Auth</t>
  </si>
  <si>
    <t>Retiree Health Care Authority</t>
  </si>
  <si>
    <t>General Services Department</t>
  </si>
  <si>
    <t>Educational Retirement Board</t>
  </si>
  <si>
    <t>Dept of Information Technology</t>
  </si>
  <si>
    <t>Public Employee Retiremnt Asso</t>
  </si>
  <si>
    <t>Commission of Public Records</t>
  </si>
  <si>
    <t>Secretary of State</t>
  </si>
  <si>
    <t>State Personnel Board</t>
  </si>
  <si>
    <t>State Treasurer</t>
  </si>
  <si>
    <t>Architect Examiners Board</t>
  </si>
  <si>
    <t>Department of Ethics</t>
  </si>
  <si>
    <t>Border Development Authority</t>
  </si>
  <si>
    <t>Tourism Department</t>
  </si>
  <si>
    <t>Economic Developmnt Department</t>
  </si>
  <si>
    <t>Regulation &amp; Licensing Dept</t>
  </si>
  <si>
    <t>Public Regulation Commission</t>
  </si>
  <si>
    <t>Superintendent of Insurance</t>
  </si>
  <si>
    <t>New Mexico Medical Board</t>
  </si>
  <si>
    <t>Board of Nursing</t>
  </si>
  <si>
    <t>EXPO New Mexico</t>
  </si>
  <si>
    <t>Prof Engneers &amp; Lnd Srvyrs Brd</t>
  </si>
  <si>
    <t>Gaming Control Board</t>
  </si>
  <si>
    <t>State Racing Commission</t>
  </si>
  <si>
    <t>Veterinary Examiners Board</t>
  </si>
  <si>
    <t>SpacePort Authority</t>
  </si>
  <si>
    <t>Department of Cultural Affairs</t>
  </si>
  <si>
    <t>Livestock Board</t>
  </si>
  <si>
    <t>Department of Game &amp; Fish</t>
  </si>
  <si>
    <t>Enrgy, Minrls &amp; Ntrl Rsrcs Dpt</t>
  </si>
  <si>
    <t>Youth Conservation Corps</t>
  </si>
  <si>
    <t>State Land Office</t>
  </si>
  <si>
    <t>Ofc of the State Engineer</t>
  </si>
  <si>
    <t>Office of African Amer Affairs</t>
  </si>
  <si>
    <t>Com for Deaf &amp; Hard of Hearing</t>
  </si>
  <si>
    <t>Commission for the Blind</t>
  </si>
  <si>
    <t>Department of Indian Affairs</t>
  </si>
  <si>
    <t>Department of Early Childhood</t>
  </si>
  <si>
    <t>Aging &amp; Long-Term Services Dpt</t>
  </si>
  <si>
    <t>Health Care Authority</t>
  </si>
  <si>
    <t>Dept of Workforce Solutions</t>
  </si>
  <si>
    <t>Workers Compensation Admin</t>
  </si>
  <si>
    <t>Division of Vocational Rehab</t>
  </si>
  <si>
    <t>Governor's Comm. on Disability</t>
  </si>
  <si>
    <t>Dev Disabilities Council</t>
  </si>
  <si>
    <t>Miners Colfax Medical Center</t>
  </si>
  <si>
    <t>Department of Health</t>
  </si>
  <si>
    <t>Department of Environment</t>
  </si>
  <si>
    <t>Office of Natural Resc Trustee</t>
  </si>
  <si>
    <t>Department of Veteran Services</t>
  </si>
  <si>
    <t>Ofc of Family Rep and Advocacy</t>
  </si>
  <si>
    <t>Children, Youth &amp; Families Dpt</t>
  </si>
  <si>
    <t>Military Affairs</t>
  </si>
  <si>
    <t>Adult Parole Board</t>
  </si>
  <si>
    <t>New Mexico Corrections Dept</t>
  </si>
  <si>
    <t>Crime Victims Reparation Comm</t>
  </si>
  <si>
    <t>Department of Public Safety</t>
  </si>
  <si>
    <t>Homeland Security &amp; Emgncy Mgt</t>
  </si>
  <si>
    <t>Department of Transportation</t>
  </si>
  <si>
    <t>Public Education Department</t>
  </si>
  <si>
    <t>NM Education Trust Board</t>
  </si>
  <si>
    <t>Higher Education Department</t>
  </si>
  <si>
    <t>BU</t>
  </si>
  <si>
    <t>Statewide</t>
  </si>
  <si>
    <t>Agency</t>
  </si>
  <si>
    <t>Appendix D: Classified Employees Leaving State Service by Agency</t>
  </si>
  <si>
    <t>Appendix E: Probationary Completion Rates by Agency</t>
  </si>
  <si>
    <t>Appendix F: Number of In Pay Band Salary Increases Awarded by Agency</t>
  </si>
  <si>
    <t>Appendix G: Cost of Overtime Pay by Agency</t>
  </si>
  <si>
    <t>Department of Finance &amp; Administration</t>
  </si>
  <si>
    <t>Public School Insurance Authority</t>
  </si>
  <si>
    <t>Department of Information Technology</t>
  </si>
  <si>
    <t>Public Employee Retirement Association</t>
  </si>
  <si>
    <t>Economic Development Department</t>
  </si>
  <si>
    <t>Medical Examiners Board</t>
  </si>
  <si>
    <t>Professional Engineers &amp; Land Surveyors Board</t>
  </si>
  <si>
    <t>Energy, Minerals, &amp; Natural Resources Dept</t>
  </si>
  <si>
    <t>Office of the State Engineer</t>
  </si>
  <si>
    <t>Office of African American Affairs</t>
  </si>
  <si>
    <t>Commission for Deaf &amp; Hard of Hearing</t>
  </si>
  <si>
    <t>Aging &amp; Long Term Services Dept</t>
  </si>
  <si>
    <t>Department of Workforce Solutions</t>
  </si>
  <si>
    <t>Workers Compensation Administration</t>
  </si>
  <si>
    <t>Division of Vocational Rehabilitation</t>
  </si>
  <si>
    <t>Governor's Commission on Disability</t>
  </si>
  <si>
    <t>Developmental Disabilities Council</t>
  </si>
  <si>
    <t>Office of Natural Resources Trustee</t>
  </si>
  <si>
    <t>Office of Family Representation and Advocacy</t>
  </si>
  <si>
    <t>Children, Youth &amp; Families Dept</t>
  </si>
  <si>
    <t>Crime Victims Reparation Commission</t>
  </si>
  <si>
    <t>Homeland Security &amp; Emergency Management</t>
  </si>
  <si>
    <t>Internal Hire Count</t>
  </si>
  <si>
    <t>Internal Hire %</t>
  </si>
  <si>
    <t xml:space="preserve">External Hire Count </t>
  </si>
  <si>
    <t>External Hire %</t>
  </si>
  <si>
    <t>-</t>
  </si>
  <si>
    <t>Appendix H: Quarterly Performance Measures Summary</t>
  </si>
  <si>
    <t>FY26 Approved Quarterly Performance Measures</t>
  </si>
  <si>
    <t>Q1</t>
  </si>
  <si>
    <t>Number of SPO-led training courses offered annually</t>
  </si>
  <si>
    <t>Average number of days to fill a position from the date of posting</t>
  </si>
  <si>
    <t>Percent of classified employees who successfully complete the probation period</t>
  </si>
  <si>
    <t>Percent of classified employees voluntarily leaving state service</t>
  </si>
  <si>
    <t>Percent of classified employees involuntarily leaving state service</t>
  </si>
  <si>
    <t>Classified service vacancy rate</t>
  </si>
  <si>
    <t>Number of in pay band increases awarded</t>
  </si>
  <si>
    <t>Average classified service employee total compensation</t>
  </si>
  <si>
    <t>Cost of overtime pay</t>
  </si>
  <si>
    <t>Number of candidates hired external to state government</t>
  </si>
  <si>
    <t>Percent of hire actions requiring State Personnel Office approval</t>
  </si>
  <si>
    <t>Total Employees</t>
  </si>
  <si>
    <t>Completed %</t>
  </si>
  <si>
    <t>Did Not Complete %</t>
  </si>
  <si>
    <t>Overtime Cost</t>
  </si>
  <si>
    <t>In Pay Band Increases Award</t>
  </si>
  <si>
    <t>Avg Time to Fill</t>
  </si>
  <si>
    <t>Job Openings</t>
  </si>
  <si>
    <t>Voluntary</t>
  </si>
  <si>
    <t>Voluntary %</t>
  </si>
  <si>
    <t>Involuntary</t>
  </si>
  <si>
    <t>Involuntary %</t>
  </si>
  <si>
    <t>Aging &amp; Long-Term Services Dept</t>
  </si>
  <si>
    <t>Q2</t>
  </si>
  <si>
    <t>66.4%</t>
  </si>
  <si>
    <t>33.6%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</si>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</sst>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0" fillId="0" borderId="0" xfId="1" applyNumberFormat="1" applyFont="1"/>
    <xf numFmtId="1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165" fontId="0" fillId="0" borderId="0" xfId="0" applyNumberFormat="1"/>
    <xf numFmtId="165" fontId="2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10" fontId="0" fillId="0" borderId="0" xfId="0" applyNumberFormat="1"/>
    <xf numFmtId="3" fontId="0" fillId="0" borderId="0" xfId="0" applyNumberFormat="1"/>
    <xf numFmtId="1" fontId="2" fillId="0" borderId="0" xfId="0" applyNumberFormat="1" applyFont="1" applyAlignment="1">
      <alignment wrapText="1"/>
    </xf>
    <xf numFmtId="1" fontId="0" fillId="0" borderId="0" xfId="1" applyNumberFormat="1" applyFont="1"/>
    <xf numFmtId="1" fontId="1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4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numFmt numFmtId="164" formatCode="0.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</dxf>
    <dxf>
      <numFmt numFmtId="1" formatCode="0"/>
    </dxf>
    <dxf>
      <numFmt numFmtId="14" formatCode="0.00%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vertical="bottom" textRotation="0" wrapText="0" indent="0" justifyLastLine="0" shrinkToFit="0" readingOrder="0"/>
    </dxf>
    <dxf>
      <numFmt numFmtId="165" formatCode="&quot;$&quot;#,##0"/>
    </dxf>
    <dxf>
      <numFmt numFmtId="165" formatCode="&quot;$&quot;#,##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0" tint="-0.14999847407452621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0" tint="-0.1499984740745262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vertical="bottom" textRotation="0" wrapText="0" indent="0" justifyLastLine="0" shrinkToFit="0" readingOrder="0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2A68A3-F98B-4A5F-BAAF-F0330BB7790C}" name="Appendix_A" displayName="Appendix_A" ref="A2:D71" totalsRowCount="1" headerRowDxfId="40">
  <autoFilter ref="A2:D70" xr:uid="{762A68A3-F98B-4A5F-BAAF-F0330BB7790C}"/>
  <tableColumns count="4">
    <tableColumn id="1" xr3:uid="{3D866904-1FE8-42D1-A57A-43A3E204D26B}" name="BU" totalsRowLabel="Statewide"/>
    <tableColumn id="2" xr3:uid="{364A7223-1D69-4AFE-A178-287D898B32BA}" name="Agency"/>
    <tableColumn id="3" xr3:uid="{66C637DD-0793-497F-B6CA-F7AAE35EC7B7}" name="Avg Time to Fill" totalsRowLabel="58" dataDxfId="39" totalsRowDxfId="1"/>
    <tableColumn id="8" xr3:uid="{84860714-0585-4E5C-8CE1-B05324F2E538}" name="Job Openings" totalsRowFunction="sum" dataDxfId="38" totalsRow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830C06-0AD4-4E09-9FFD-06F5DF119044}" name="Appendix_B" displayName="Appendix_B" ref="A2:F71" totalsRowCount="1" headerRowDxfId="37">
  <autoFilter ref="A2:F70" xr:uid="{D4830C06-0AD4-4E09-9FFD-06F5DF119044}"/>
  <tableColumns count="6">
    <tableColumn id="1" xr3:uid="{6ABF4D73-C4B4-4745-BBE7-8F3B846FB4F2}" name="BU" totalsRowLabel="Statewide"/>
    <tableColumn id="2" xr3:uid="{2F0A744F-ADE5-4B43-BFB6-E511E0D27BCD}" name="Agency Name"/>
    <tableColumn id="3" xr3:uid="{B07AC7D6-EC61-4A7F-82FA-4DABD38F4190}" name="Internal Hire Count" totalsRowFunction="sum" dataDxfId="5"/>
    <tableColumn id="4" xr3:uid="{1E79539E-752B-478C-BFEA-25482D222406}" name="Internal Hire %" totalsRowFunction="custom" dataDxfId="7" totalsRowDxfId="6" dataCellStyle="Percent">
      <totalsRowFormula>Appendix_B[[#Totals],[Internal Hire Count]]/SUM(Appendix_B[[#Totals],[Internal Hire Count]],Appendix_B[[#Totals],[External Hire Count ]])</totalsRowFormula>
    </tableColumn>
    <tableColumn id="5" xr3:uid="{C1CC47BF-AE82-4D94-8CD0-3CD3965A7D72}" name="External Hire Count " totalsRowFunction="sum" dataDxfId="2"/>
    <tableColumn id="6" xr3:uid="{9EFDCEB6-78FF-42FE-9308-48B4F4659558}" name="External Hire %" totalsRowFunction="custom" dataDxfId="4" totalsRowDxfId="3" dataCellStyle="Percent">
      <totalsRowFormula>Appendix_B[[#Totals],[External Hire Count ]]/SUM(Appendix_B[[#Totals],[Internal Hire Count]],Appendix_B[[#Totals],[External Hire Count ]])</totalsRow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2D41B8E-B7B3-4E35-AECC-2F61C6A39998}" name="Appendix_C" displayName="Appendix_C" ref="A2:F71" totalsRowCount="1" headerRowDxfId="36">
  <autoFilter ref="A2:F70" xr:uid="{82D41B8E-B7B3-4E35-AECC-2F61C6A39998}"/>
  <tableColumns count="6">
    <tableColumn id="1" xr3:uid="{3EAC8D2B-6ECC-49AC-898B-DF89D6344B70}" name="BU" totalsRowLabel="Statewide" dataDxfId="35"/>
    <tableColumn id="2" xr3:uid="{946EA006-3CD8-498E-8FC9-8B085C86DF5A}" name="Agency Name" dataDxfId="34"/>
    <tableColumn id="3" xr3:uid="{E3847C46-04F0-47A8-B2CB-571346D77CFD}" name="Filled" totalsRowFunction="sum" dataDxfId="33"/>
    <tableColumn id="4" xr3:uid="{1646757C-CB5E-4729-9A42-234C413D4418}" name="Vacant" totalsRowFunction="sum" dataDxfId="32" totalsRowDxfId="9" dataCellStyle="Percent" totalsRowCellStyle="Percent"/>
    <tableColumn id="5" xr3:uid="{100A2428-6AA5-445F-AD28-634EC34076EB}" name="Total Positions" totalsRowFunction="sum" dataDxfId="31"/>
    <tableColumn id="6" xr3:uid="{1060B730-083C-4F74-980D-A22D6414E3B9}" name="Vacancy Rate" totalsRowFunction="custom" dataDxfId="30" totalsRowDxfId="8" dataCellStyle="Percent" totalsRowCellStyle="Percent">
      <totalsRowFormula>Appendix_C[[#Totals],[Vacant]]/Appendix_C[[#Totals],[Total Positions]]</totalsRow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E90BD1-6830-4D0A-AB11-06F6205AD8C4}" name="Appendix_D" displayName="Appendix_D" ref="A2:G71" totalsRowCount="1" headerRowDxfId="29">
  <autoFilter ref="A2:G70" xr:uid="{CEE90BD1-6830-4D0A-AB11-06F6205AD8C4}"/>
  <tableColumns count="7">
    <tableColumn id="1" xr3:uid="{D0D29563-4A1F-4AA1-A48C-50B7FB3A9C42}" name="BU" totalsRowLabel="Statewide"/>
    <tableColumn id="2" xr3:uid="{449A610D-02E4-4E8E-8969-4E9E0EDA0130}" name="Agency"/>
    <tableColumn id="3" xr3:uid="{6034E3D4-C824-4FD6-AF8A-05EAD8F4B9DA}" name="Voluntary" totalsRowFunction="sum" totalsRowDxfId="13"/>
    <tableColumn id="4" xr3:uid="{9F3C749D-E1DC-4FF5-AE22-A6EC8625886C}" name="Voluntary %" totalsRowFunction="custom" totalsRowDxfId="12">
      <totalsRowFormula>Appendix_D[[#Totals],[Voluntary]]/Appendix_D[[#Totals],[Total Employees]]</totalsRowFormula>
    </tableColumn>
    <tableColumn id="5" xr3:uid="{A653E27E-5A22-42EB-98BE-D3B29560DC5F}" name="Involuntary" totalsRowFunction="sum" totalsRowDxfId="11"/>
    <tableColumn id="6" xr3:uid="{385B936A-BAC7-40A4-9EAC-51D8EC6BB6D5}" name="Involuntary %" totalsRowFunction="custom" dataDxfId="28" totalsRowDxfId="10" dataCellStyle="Percent" totalsRowCellStyle="Percent">
      <totalsRowFormula>Appendix_D[[#Totals],[Involuntary]]/Appendix_D[[#Totals],[Total Employees]]</totalsRowFormula>
    </tableColumn>
    <tableColumn id="7" xr3:uid="{B63EE5B8-5F0E-4361-9DD6-E4F8924963F0}" name="Total Employees" totalsRowFunction="sum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8F28DB-1BB3-4BAC-9434-8E0571B34A4C}" name="Appendix_E" displayName="Appendix_E" ref="A2:D71" totalsRowCount="1">
  <autoFilter ref="A2:D70" xr:uid="{008F28DB-1BB3-4BAC-9434-8E0571B34A4C}"/>
  <tableColumns count="4">
    <tableColumn id="1" xr3:uid="{8C418F73-B282-4C72-A8CB-F3C78EB790E3}" name="BU" totalsRowLabel="Statewide"/>
    <tableColumn id="2" xr3:uid="{42C5D158-7086-4A84-8788-06287FF4305A}" name="Agency Name"/>
    <tableColumn id="4" xr3:uid="{176E242D-BA8C-49DB-8C3D-F32B99AB03DE}" name="Completed %" totalsRowLabel="66.4%" dataDxfId="27" totalsRowDxfId="15" dataCellStyle="Percent"/>
    <tableColumn id="6" xr3:uid="{9485F460-EE6A-4DB6-B78C-CF747D466421}" name="Did Not Complete %" totalsRowLabel="33.6%" dataDxfId="26" totalsRowDxfId="14" dataCellStyle="Percent" totalsRowCellStyle="Percent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EFCD5-5DB6-4C6F-BE96-40CB9E124AD0}" name="AppendixF" displayName="AppendixF" ref="A2:C71" totalsRowCount="1">
  <autoFilter ref="A2:C70" xr:uid="{B19EFCD5-5DB6-4C6F-BE96-40CB9E124AD0}"/>
  <tableColumns count="3">
    <tableColumn id="1" xr3:uid="{0D17F4C8-864F-4F55-9EA0-81F0DDC1C89D}" name="BU" totalsRowLabel="Statewide" dataDxfId="25"/>
    <tableColumn id="2" xr3:uid="{C38E0247-1415-4583-8A13-6A5B3458E115}" name="Agency Name" dataDxfId="24"/>
    <tableColumn id="3" xr3:uid="{4E1AA808-940F-4977-A3B1-2C18E2720F12}" name="In Pay Band Increases Award" totalsRowFunction="sum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8B1F5C-D7EA-4337-A772-FEDEBF63E680}" name="AppendixG" displayName="AppendixG" ref="A2:C71" totalsRowCount="1" headerRowDxfId="23" dataDxfId="22">
  <autoFilter ref="A2:C70" xr:uid="{6A8B1F5C-D7EA-4337-A772-FEDEBF63E680}"/>
  <tableColumns count="3">
    <tableColumn id="1" xr3:uid="{454B0AD5-F241-4DBC-AAB7-486BB232A65B}" name="BU" totalsRowLabel="Statewide" dataDxfId="21"/>
    <tableColumn id="2" xr3:uid="{83014F64-0158-4512-824F-35D8A8D646E8}" name="Agency Name" dataDxfId="18"/>
    <tableColumn id="3" xr3:uid="{4D12D46A-BE63-4820-AC41-12D5CCD78FF5}" name="Overtime Cost" totalsRowFunction="sum" dataDxfId="17" totalsRowDxfId="1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86A7EB-5053-436E-95B1-9007ABA9AC2F}" name="AppendixH" displayName="AppendixH" ref="A2:C13" totalsRowShown="0" headerRowDxfId="43" dataDxfId="42">
  <autoFilter ref="A2:C13" xr:uid="{1186A7EB-5053-436E-95B1-9007ABA9AC2F}"/>
  <tableColumns count="3">
    <tableColumn id="1" xr3:uid="{7299E7D6-4BDC-4160-8E3A-694B44B05807}" name="FY26 Approved Quarterly Performance Measures" dataDxfId="41"/>
    <tableColumn id="2" xr3:uid="{48E6176F-1864-4C9E-B9EA-ABA5B97417C5}" name="Q1" dataDxfId="20"/>
    <tableColumn id="3" xr3:uid="{E0FC418C-4B3E-40E7-BC8A-612F4FA94C3D}" name="Q2" dataDxfId="1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ADAB-53ED-4035-B9AE-0DAFECFDF365}">
  <dimension ref="A1:D71"/>
  <sheetViews>
    <sheetView tabSelected="1" workbookViewId="0"/>
  </sheetViews>
  <sheetFormatPr defaultRowHeight="15" x14ac:dyDescent="0.25"/>
  <cols>
    <col min="2" max="2" width="43.28515625" bestFit="1" customWidth="1"/>
    <col min="3" max="3" width="11.42578125" style="20" customWidth="1"/>
    <col min="4" max="4" width="9.28515625" style="21" customWidth="1"/>
  </cols>
  <sheetData>
    <row r="1" spans="1:4" x14ac:dyDescent="0.25">
      <c r="A1" t="s">
        <v>0</v>
      </c>
    </row>
    <row r="2" spans="1:4" s="3" customFormat="1" ht="42.75" customHeight="1" x14ac:dyDescent="0.25">
      <c r="A2" s="3" t="s">
        <v>76</v>
      </c>
      <c r="B2" s="3" t="s">
        <v>78</v>
      </c>
      <c r="C2" s="23" t="s">
        <v>129</v>
      </c>
      <c r="D2" s="22" t="s">
        <v>130</v>
      </c>
    </row>
    <row r="3" spans="1:4" x14ac:dyDescent="0.25">
      <c r="A3">
        <v>30500</v>
      </c>
      <c r="B3" t="s">
        <v>8</v>
      </c>
      <c r="C3" s="20">
        <v>37</v>
      </c>
      <c r="D3" s="21">
        <v>14</v>
      </c>
    </row>
    <row r="4" spans="1:4" x14ac:dyDescent="0.25">
      <c r="A4">
        <v>30800</v>
      </c>
      <c r="B4" t="s">
        <v>9</v>
      </c>
      <c r="C4" s="20">
        <v>79</v>
      </c>
      <c r="D4" s="21">
        <v>2</v>
      </c>
    </row>
    <row r="5" spans="1:4" x14ac:dyDescent="0.25">
      <c r="A5">
        <v>33300</v>
      </c>
      <c r="B5" t="s">
        <v>10</v>
      </c>
      <c r="C5" s="20">
        <v>68</v>
      </c>
      <c r="D5" s="21">
        <v>11</v>
      </c>
    </row>
    <row r="6" spans="1:4" x14ac:dyDescent="0.25">
      <c r="A6">
        <v>33700</v>
      </c>
      <c r="B6" t="s">
        <v>11</v>
      </c>
      <c r="C6" s="20" t="s">
        <v>109</v>
      </c>
      <c r="D6" s="21">
        <v>0</v>
      </c>
    </row>
    <row r="7" spans="1:4" x14ac:dyDescent="0.25">
      <c r="A7">
        <v>34000</v>
      </c>
      <c r="B7" t="s">
        <v>12</v>
      </c>
      <c r="C7" s="20" t="s">
        <v>109</v>
      </c>
      <c r="D7" s="21">
        <v>0</v>
      </c>
    </row>
    <row r="8" spans="1:4" x14ac:dyDescent="0.25">
      <c r="A8">
        <v>34100</v>
      </c>
      <c r="B8" t="s">
        <v>83</v>
      </c>
      <c r="C8" s="20">
        <v>45</v>
      </c>
      <c r="D8" s="21">
        <v>9</v>
      </c>
    </row>
    <row r="9" spans="1:4" x14ac:dyDescent="0.25">
      <c r="A9">
        <v>34200</v>
      </c>
      <c r="B9" t="s">
        <v>84</v>
      </c>
      <c r="C9" s="20" t="s">
        <v>109</v>
      </c>
      <c r="D9" s="21">
        <v>0</v>
      </c>
    </row>
    <row r="10" spans="1:4" x14ac:dyDescent="0.25">
      <c r="A10">
        <v>34300</v>
      </c>
      <c r="B10" t="s">
        <v>15</v>
      </c>
      <c r="C10" s="20" t="s">
        <v>109</v>
      </c>
      <c r="D10" s="21">
        <v>0</v>
      </c>
    </row>
    <row r="11" spans="1:4" x14ac:dyDescent="0.25">
      <c r="A11">
        <v>35000</v>
      </c>
      <c r="B11" t="s">
        <v>16</v>
      </c>
      <c r="C11" s="20">
        <v>40</v>
      </c>
      <c r="D11" s="21">
        <v>24</v>
      </c>
    </row>
    <row r="12" spans="1:4" x14ac:dyDescent="0.25">
      <c r="A12">
        <v>35200</v>
      </c>
      <c r="B12" t="s">
        <v>17</v>
      </c>
      <c r="C12" s="20">
        <v>18</v>
      </c>
      <c r="D12" s="21">
        <v>6</v>
      </c>
    </row>
    <row r="13" spans="1:4" x14ac:dyDescent="0.25">
      <c r="A13">
        <v>36100</v>
      </c>
      <c r="B13" t="s">
        <v>85</v>
      </c>
      <c r="C13" s="20">
        <v>42</v>
      </c>
      <c r="D13" s="21">
        <v>4</v>
      </c>
    </row>
    <row r="14" spans="1:4" x14ac:dyDescent="0.25">
      <c r="A14">
        <v>36600</v>
      </c>
      <c r="B14" t="s">
        <v>86</v>
      </c>
      <c r="C14" s="20">
        <v>24</v>
      </c>
      <c r="D14" s="21">
        <v>3</v>
      </c>
    </row>
    <row r="15" spans="1:4" x14ac:dyDescent="0.25">
      <c r="A15">
        <v>36900</v>
      </c>
      <c r="B15" t="s">
        <v>20</v>
      </c>
      <c r="C15" s="20" t="s">
        <v>109</v>
      </c>
      <c r="D15" s="21">
        <v>0</v>
      </c>
    </row>
    <row r="16" spans="1:4" x14ac:dyDescent="0.25">
      <c r="A16">
        <v>37000</v>
      </c>
      <c r="B16" t="s">
        <v>21</v>
      </c>
      <c r="C16" s="20">
        <v>67</v>
      </c>
      <c r="D16" s="21">
        <v>2</v>
      </c>
    </row>
    <row r="17" spans="1:4" x14ac:dyDescent="0.25">
      <c r="A17">
        <v>37800</v>
      </c>
      <c r="B17" t="s">
        <v>22</v>
      </c>
      <c r="C17" s="20">
        <v>24</v>
      </c>
      <c r="D17" s="21">
        <v>2</v>
      </c>
    </row>
    <row r="18" spans="1:4" x14ac:dyDescent="0.25">
      <c r="A18">
        <v>39400</v>
      </c>
      <c r="B18" t="s">
        <v>23</v>
      </c>
      <c r="C18" s="20">
        <v>53</v>
      </c>
      <c r="D18" s="21">
        <v>3</v>
      </c>
    </row>
    <row r="19" spans="1:4" x14ac:dyDescent="0.25">
      <c r="A19">
        <v>40400</v>
      </c>
      <c r="B19" t="s">
        <v>24</v>
      </c>
      <c r="C19" s="20" t="s">
        <v>109</v>
      </c>
      <c r="D19" s="21">
        <v>0</v>
      </c>
    </row>
    <row r="20" spans="1:4" x14ac:dyDescent="0.25">
      <c r="A20">
        <v>41000</v>
      </c>
      <c r="B20" t="s">
        <v>25</v>
      </c>
      <c r="C20" s="20" t="s">
        <v>109</v>
      </c>
      <c r="D20" s="21">
        <v>0</v>
      </c>
    </row>
    <row r="21" spans="1:4" x14ac:dyDescent="0.25">
      <c r="A21">
        <v>41700</v>
      </c>
      <c r="B21" t="s">
        <v>26</v>
      </c>
      <c r="C21" s="20" t="s">
        <v>109</v>
      </c>
      <c r="D21" s="21">
        <v>0</v>
      </c>
    </row>
    <row r="22" spans="1:4" x14ac:dyDescent="0.25">
      <c r="A22">
        <v>41800</v>
      </c>
      <c r="B22" t="s">
        <v>27</v>
      </c>
      <c r="C22" s="20">
        <v>28</v>
      </c>
      <c r="D22" s="21">
        <v>1</v>
      </c>
    </row>
    <row r="23" spans="1:4" x14ac:dyDescent="0.25">
      <c r="A23">
        <v>41900</v>
      </c>
      <c r="B23" t="s">
        <v>87</v>
      </c>
      <c r="C23" s="20">
        <v>40</v>
      </c>
      <c r="D23" s="21">
        <v>5</v>
      </c>
    </row>
    <row r="24" spans="1:4" x14ac:dyDescent="0.25">
      <c r="A24">
        <v>42000</v>
      </c>
      <c r="B24" t="s">
        <v>29</v>
      </c>
      <c r="C24" s="20">
        <v>50</v>
      </c>
      <c r="D24" s="21">
        <v>16</v>
      </c>
    </row>
    <row r="25" spans="1:4" x14ac:dyDescent="0.25">
      <c r="A25">
        <v>43000</v>
      </c>
      <c r="B25" t="s">
        <v>30</v>
      </c>
      <c r="C25" s="20">
        <v>59</v>
      </c>
      <c r="D25" s="21">
        <v>1</v>
      </c>
    </row>
    <row r="26" spans="1:4" x14ac:dyDescent="0.25">
      <c r="A26">
        <v>44000</v>
      </c>
      <c r="B26" t="s">
        <v>31</v>
      </c>
      <c r="C26" s="20">
        <v>49</v>
      </c>
      <c r="D26" s="21">
        <v>8</v>
      </c>
    </row>
    <row r="27" spans="1:4" x14ac:dyDescent="0.25">
      <c r="A27">
        <v>44600</v>
      </c>
      <c r="B27" t="s">
        <v>88</v>
      </c>
      <c r="C27" s="20">
        <v>46</v>
      </c>
      <c r="D27" s="21">
        <v>1</v>
      </c>
    </row>
    <row r="28" spans="1:4" x14ac:dyDescent="0.25">
      <c r="A28">
        <v>44900</v>
      </c>
      <c r="B28" t="s">
        <v>33</v>
      </c>
      <c r="C28" s="20">
        <v>23</v>
      </c>
      <c r="D28" s="21">
        <v>3</v>
      </c>
    </row>
    <row r="29" spans="1:4" x14ac:dyDescent="0.25">
      <c r="A29">
        <v>46000</v>
      </c>
      <c r="B29" t="s">
        <v>34</v>
      </c>
      <c r="C29" s="20" t="s">
        <v>109</v>
      </c>
      <c r="D29" s="21">
        <v>0</v>
      </c>
    </row>
    <row r="30" spans="1:4" x14ac:dyDescent="0.25">
      <c r="A30">
        <v>46400</v>
      </c>
      <c r="B30" t="s">
        <v>89</v>
      </c>
      <c r="C30" s="20" t="s">
        <v>109</v>
      </c>
      <c r="D30" s="21">
        <v>0</v>
      </c>
    </row>
    <row r="31" spans="1:4" x14ac:dyDescent="0.25">
      <c r="A31">
        <v>46500</v>
      </c>
      <c r="B31" t="s">
        <v>36</v>
      </c>
      <c r="C31" s="20">
        <v>28</v>
      </c>
      <c r="D31" s="21">
        <v>1</v>
      </c>
    </row>
    <row r="32" spans="1:4" x14ac:dyDescent="0.25">
      <c r="A32">
        <v>46900</v>
      </c>
      <c r="B32" t="s">
        <v>37</v>
      </c>
      <c r="C32" s="20" t="s">
        <v>109</v>
      </c>
      <c r="D32" s="21">
        <v>0</v>
      </c>
    </row>
    <row r="33" spans="1:4" x14ac:dyDescent="0.25">
      <c r="A33">
        <v>47900</v>
      </c>
      <c r="B33" t="s">
        <v>38</v>
      </c>
      <c r="C33" s="20" t="s">
        <v>109</v>
      </c>
      <c r="D33" s="21">
        <v>0</v>
      </c>
    </row>
    <row r="34" spans="1:4" x14ac:dyDescent="0.25">
      <c r="A34">
        <v>49500</v>
      </c>
      <c r="B34" t="s">
        <v>39</v>
      </c>
      <c r="C34" s="20" t="s">
        <v>109</v>
      </c>
      <c r="D34" s="21">
        <v>0</v>
      </c>
    </row>
    <row r="35" spans="1:4" x14ac:dyDescent="0.25">
      <c r="A35">
        <v>50500</v>
      </c>
      <c r="B35" t="s">
        <v>40</v>
      </c>
      <c r="C35" s="20">
        <v>83</v>
      </c>
      <c r="D35" s="21">
        <v>10</v>
      </c>
    </row>
    <row r="36" spans="1:4" x14ac:dyDescent="0.25">
      <c r="A36">
        <v>50800</v>
      </c>
      <c r="B36" t="s">
        <v>41</v>
      </c>
      <c r="C36" s="20">
        <v>56</v>
      </c>
      <c r="D36" s="21">
        <v>2</v>
      </c>
    </row>
    <row r="37" spans="1:4" x14ac:dyDescent="0.25">
      <c r="A37">
        <v>51600</v>
      </c>
      <c r="B37" t="s">
        <v>42</v>
      </c>
      <c r="C37" s="20">
        <v>54</v>
      </c>
      <c r="D37" s="21">
        <v>10</v>
      </c>
    </row>
    <row r="38" spans="1:4" x14ac:dyDescent="0.25">
      <c r="A38">
        <v>52100</v>
      </c>
      <c r="B38" t="s">
        <v>90</v>
      </c>
      <c r="C38" s="20">
        <v>86</v>
      </c>
      <c r="D38" s="21">
        <v>7</v>
      </c>
    </row>
    <row r="39" spans="1:4" x14ac:dyDescent="0.25">
      <c r="A39">
        <v>52200</v>
      </c>
      <c r="B39" t="s">
        <v>44</v>
      </c>
      <c r="C39" s="20" t="s">
        <v>109</v>
      </c>
      <c r="D39" s="21">
        <v>0</v>
      </c>
    </row>
    <row r="40" spans="1:4" x14ac:dyDescent="0.25">
      <c r="A40">
        <v>53900</v>
      </c>
      <c r="B40" t="s">
        <v>45</v>
      </c>
      <c r="C40" s="20">
        <v>58</v>
      </c>
      <c r="D40" s="21">
        <v>9</v>
      </c>
    </row>
    <row r="41" spans="1:4" x14ac:dyDescent="0.25">
      <c r="A41">
        <v>55000</v>
      </c>
      <c r="B41" t="s">
        <v>91</v>
      </c>
      <c r="C41" s="20">
        <v>59</v>
      </c>
      <c r="D41" s="21">
        <v>5</v>
      </c>
    </row>
    <row r="42" spans="1:4" x14ac:dyDescent="0.25">
      <c r="A42">
        <v>60300</v>
      </c>
      <c r="B42" t="s">
        <v>92</v>
      </c>
      <c r="C42" s="20">
        <v>58</v>
      </c>
      <c r="D42" s="21">
        <v>1</v>
      </c>
    </row>
    <row r="43" spans="1:4" x14ac:dyDescent="0.25">
      <c r="A43">
        <v>60400</v>
      </c>
      <c r="B43" t="s">
        <v>93</v>
      </c>
      <c r="C43" s="20" t="s">
        <v>109</v>
      </c>
      <c r="D43" s="21">
        <v>0</v>
      </c>
    </row>
    <row r="44" spans="1:4" x14ac:dyDescent="0.25">
      <c r="A44">
        <v>60600</v>
      </c>
      <c r="B44" t="s">
        <v>49</v>
      </c>
      <c r="C44" s="20">
        <v>63</v>
      </c>
      <c r="D44" s="21">
        <v>2</v>
      </c>
    </row>
    <row r="45" spans="1:4" x14ac:dyDescent="0.25">
      <c r="A45">
        <v>60900</v>
      </c>
      <c r="B45" t="s">
        <v>50</v>
      </c>
      <c r="C45" s="20">
        <v>80</v>
      </c>
      <c r="D45" s="21">
        <v>2</v>
      </c>
    </row>
    <row r="46" spans="1:4" x14ac:dyDescent="0.25">
      <c r="A46">
        <v>61100</v>
      </c>
      <c r="B46" t="s">
        <v>51</v>
      </c>
      <c r="C46" s="20">
        <v>68</v>
      </c>
      <c r="D46" s="21">
        <v>22</v>
      </c>
    </row>
    <row r="47" spans="1:4" x14ac:dyDescent="0.25">
      <c r="A47">
        <v>62400</v>
      </c>
      <c r="B47" t="s">
        <v>94</v>
      </c>
      <c r="C47" s="20">
        <v>89</v>
      </c>
      <c r="D47" s="21">
        <v>6</v>
      </c>
    </row>
    <row r="48" spans="1:4" x14ac:dyDescent="0.25">
      <c r="A48">
        <v>63000</v>
      </c>
      <c r="B48" t="s">
        <v>53</v>
      </c>
      <c r="C48" s="20">
        <v>61</v>
      </c>
      <c r="D48" s="21">
        <v>106</v>
      </c>
    </row>
    <row r="49" spans="1:4" x14ac:dyDescent="0.25">
      <c r="A49">
        <v>63100</v>
      </c>
      <c r="B49" t="s">
        <v>95</v>
      </c>
      <c r="C49" s="20">
        <v>39</v>
      </c>
      <c r="D49" s="21">
        <v>33</v>
      </c>
    </row>
    <row r="50" spans="1:4" x14ac:dyDescent="0.25">
      <c r="A50">
        <v>63200</v>
      </c>
      <c r="B50" t="s">
        <v>96</v>
      </c>
      <c r="C50" s="20">
        <v>43</v>
      </c>
      <c r="D50" s="21">
        <v>10</v>
      </c>
    </row>
    <row r="51" spans="1:4" x14ac:dyDescent="0.25">
      <c r="A51">
        <v>64400</v>
      </c>
      <c r="B51" t="s">
        <v>97</v>
      </c>
      <c r="C51" s="20" t="s">
        <v>109</v>
      </c>
      <c r="D51" s="21">
        <v>0</v>
      </c>
    </row>
    <row r="52" spans="1:4" x14ac:dyDescent="0.25">
      <c r="A52">
        <v>64500</v>
      </c>
      <c r="B52" t="s">
        <v>98</v>
      </c>
      <c r="C52" s="20" t="s">
        <v>109</v>
      </c>
      <c r="D52" s="21">
        <v>0</v>
      </c>
    </row>
    <row r="53" spans="1:4" x14ac:dyDescent="0.25">
      <c r="A53">
        <v>64700</v>
      </c>
      <c r="B53" t="s">
        <v>99</v>
      </c>
      <c r="C53" s="20">
        <v>28</v>
      </c>
      <c r="D53" s="21">
        <v>1</v>
      </c>
    </row>
    <row r="54" spans="1:4" x14ac:dyDescent="0.25">
      <c r="A54">
        <v>66200</v>
      </c>
      <c r="B54" t="s">
        <v>59</v>
      </c>
      <c r="C54" s="20">
        <v>47</v>
      </c>
      <c r="D54" s="21">
        <v>7</v>
      </c>
    </row>
    <row r="55" spans="1:4" x14ac:dyDescent="0.25">
      <c r="A55">
        <v>66500</v>
      </c>
      <c r="B55" t="s">
        <v>60</v>
      </c>
      <c r="C55" s="20">
        <v>51</v>
      </c>
      <c r="D55" s="21">
        <v>139</v>
      </c>
    </row>
    <row r="56" spans="1:4" x14ac:dyDescent="0.25">
      <c r="A56">
        <v>66700</v>
      </c>
      <c r="B56" t="s">
        <v>61</v>
      </c>
      <c r="C56" s="20">
        <v>91</v>
      </c>
      <c r="D56" s="21">
        <v>21</v>
      </c>
    </row>
    <row r="57" spans="1:4" x14ac:dyDescent="0.25">
      <c r="A57">
        <v>66800</v>
      </c>
      <c r="B57" t="s">
        <v>100</v>
      </c>
      <c r="C57" s="20" t="s">
        <v>109</v>
      </c>
      <c r="D57" s="21">
        <v>0</v>
      </c>
    </row>
    <row r="58" spans="1:4" x14ac:dyDescent="0.25">
      <c r="A58">
        <v>67000</v>
      </c>
      <c r="B58" t="s">
        <v>63</v>
      </c>
      <c r="C58" s="20">
        <v>27</v>
      </c>
      <c r="D58" s="21">
        <v>7</v>
      </c>
    </row>
    <row r="59" spans="1:4" x14ac:dyDescent="0.25">
      <c r="A59">
        <v>68000</v>
      </c>
      <c r="B59" t="s">
        <v>101</v>
      </c>
      <c r="C59" s="20">
        <v>51</v>
      </c>
      <c r="D59" s="21">
        <v>4</v>
      </c>
    </row>
    <row r="60" spans="1:4" x14ac:dyDescent="0.25">
      <c r="A60">
        <v>69000</v>
      </c>
      <c r="B60" t="s">
        <v>102</v>
      </c>
      <c r="C60" s="20">
        <v>62</v>
      </c>
      <c r="D60" s="21">
        <v>94</v>
      </c>
    </row>
    <row r="61" spans="1:4" x14ac:dyDescent="0.25">
      <c r="A61">
        <v>70500</v>
      </c>
      <c r="B61" t="s">
        <v>66</v>
      </c>
      <c r="C61" s="20">
        <v>73</v>
      </c>
      <c r="D61" s="21">
        <v>10</v>
      </c>
    </row>
    <row r="62" spans="1:4" x14ac:dyDescent="0.25">
      <c r="A62">
        <v>76000</v>
      </c>
      <c r="B62" t="s">
        <v>67</v>
      </c>
      <c r="C62" s="20" t="s">
        <v>109</v>
      </c>
      <c r="D62" s="21">
        <v>0</v>
      </c>
    </row>
    <row r="63" spans="1:4" x14ac:dyDescent="0.25">
      <c r="A63">
        <v>77000</v>
      </c>
      <c r="B63" t="s">
        <v>68</v>
      </c>
      <c r="C63" s="20">
        <v>53</v>
      </c>
      <c r="D63" s="21">
        <v>107</v>
      </c>
    </row>
    <row r="64" spans="1:4" x14ac:dyDescent="0.25">
      <c r="A64">
        <v>78000</v>
      </c>
      <c r="B64" t="s">
        <v>103</v>
      </c>
      <c r="C64" s="20">
        <v>67</v>
      </c>
      <c r="D64" s="21">
        <v>2</v>
      </c>
    </row>
    <row r="65" spans="1:4" x14ac:dyDescent="0.25">
      <c r="A65">
        <v>79000</v>
      </c>
      <c r="B65" t="s">
        <v>70</v>
      </c>
      <c r="C65" s="20">
        <v>64</v>
      </c>
      <c r="D65" s="21">
        <v>22</v>
      </c>
    </row>
    <row r="66" spans="1:4" x14ac:dyDescent="0.25">
      <c r="A66">
        <v>79500</v>
      </c>
      <c r="B66" t="s">
        <v>104</v>
      </c>
      <c r="C66" s="20">
        <v>47</v>
      </c>
      <c r="D66" s="21">
        <v>6</v>
      </c>
    </row>
    <row r="67" spans="1:4" x14ac:dyDescent="0.25">
      <c r="A67">
        <v>80500</v>
      </c>
      <c r="B67" t="s">
        <v>72</v>
      </c>
      <c r="C67" s="20">
        <v>153</v>
      </c>
      <c r="D67" s="21">
        <v>22</v>
      </c>
    </row>
    <row r="68" spans="1:4" x14ac:dyDescent="0.25">
      <c r="A68">
        <v>92400</v>
      </c>
      <c r="B68" t="s">
        <v>73</v>
      </c>
      <c r="C68" s="20">
        <v>54</v>
      </c>
      <c r="D68" s="21">
        <v>21</v>
      </c>
    </row>
    <row r="69" spans="1:4" x14ac:dyDescent="0.25">
      <c r="A69">
        <v>94900</v>
      </c>
      <c r="B69" t="s">
        <v>74</v>
      </c>
      <c r="C69" s="20" t="s">
        <v>109</v>
      </c>
      <c r="D69" s="21">
        <v>0</v>
      </c>
    </row>
    <row r="70" spans="1:4" x14ac:dyDescent="0.25">
      <c r="A70">
        <v>95000</v>
      </c>
      <c r="B70" t="s">
        <v>75</v>
      </c>
      <c r="C70" s="20">
        <v>75</v>
      </c>
      <c r="D70" s="21">
        <v>1</v>
      </c>
    </row>
    <row r="71" spans="1:4" x14ac:dyDescent="0.25">
      <c r="A71" t="s">
        <v>77</v>
      </c>
      <c r="C71" s="21" t="s">
        <v>139</v>
      </c>
      <c r="D71" s="21">
        <f>SUBTOTAL(109,Appendix_A[Job Openings])</f>
        <v>805</v>
      </c>
    </row>
  </sheetData>
  <sheetProtection algorithmName="SHA-512" hashValue="MDhpcc7rMpfLmXZfS+Fu0jzAfJoUz4g1HpdNTFbfu6Lf1bT6mLj3C0Vu+f2MHR7rI3+1rwIBRJnxRlMUdn12vw==" saltValue="VF0LQ7LzKMrX9B4e93/qEA==" spinCount="100000" sheet="1" objects="1" scenarios="1" sort="0" autoFilter="0"/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0352-CB0B-498F-A996-227D7F6A8409}">
  <dimension ref="A1:F71"/>
  <sheetViews>
    <sheetView workbookViewId="0"/>
  </sheetViews>
  <sheetFormatPr defaultRowHeight="15" x14ac:dyDescent="0.25"/>
  <cols>
    <col min="2" max="2" width="43.28515625" bestFit="1" customWidth="1"/>
    <col min="3" max="3" width="19.5703125" customWidth="1"/>
    <col min="4" max="4" width="16" style="5" customWidth="1"/>
    <col min="5" max="5" width="20.140625" customWidth="1"/>
    <col min="6" max="6" width="16.140625" style="5" customWidth="1"/>
  </cols>
  <sheetData>
    <row r="1" spans="1:6" x14ac:dyDescent="0.25">
      <c r="A1" t="s">
        <v>1</v>
      </c>
    </row>
    <row r="2" spans="1:6" s="3" customFormat="1" x14ac:dyDescent="0.25">
      <c r="A2" s="3" t="s">
        <v>76</v>
      </c>
      <c r="B2" s="3" t="s">
        <v>3</v>
      </c>
      <c r="C2" s="3" t="s">
        <v>105</v>
      </c>
      <c r="D2" s="6" t="s">
        <v>106</v>
      </c>
      <c r="E2" s="3" t="s">
        <v>107</v>
      </c>
      <c r="F2" s="6" t="s">
        <v>108</v>
      </c>
    </row>
    <row r="3" spans="1:6" x14ac:dyDescent="0.25">
      <c r="A3">
        <v>30500</v>
      </c>
      <c r="B3" t="s">
        <v>8</v>
      </c>
      <c r="C3">
        <v>10</v>
      </c>
      <c r="D3" s="5">
        <v>0.52629999999999999</v>
      </c>
      <c r="E3">
        <v>9</v>
      </c>
      <c r="F3" s="5">
        <v>0.47370000000000001</v>
      </c>
    </row>
    <row r="4" spans="1:6" x14ac:dyDescent="0.25">
      <c r="A4">
        <v>30800</v>
      </c>
      <c r="B4" t="s">
        <v>9</v>
      </c>
      <c r="C4">
        <v>0</v>
      </c>
      <c r="D4" s="5">
        <v>0</v>
      </c>
      <c r="E4">
        <v>2</v>
      </c>
      <c r="F4" s="5">
        <v>1</v>
      </c>
    </row>
    <row r="5" spans="1:6" x14ac:dyDescent="0.25">
      <c r="A5">
        <v>33300</v>
      </c>
      <c r="B5" t="s">
        <v>10</v>
      </c>
      <c r="C5">
        <v>5</v>
      </c>
      <c r="D5" s="5">
        <v>0.3125</v>
      </c>
      <c r="E5">
        <v>11</v>
      </c>
      <c r="F5" s="5">
        <v>0.6875</v>
      </c>
    </row>
    <row r="6" spans="1:6" x14ac:dyDescent="0.25">
      <c r="A6">
        <v>33700</v>
      </c>
      <c r="B6" t="s">
        <v>11</v>
      </c>
      <c r="C6">
        <v>0</v>
      </c>
      <c r="D6" s="5" t="s">
        <v>109</v>
      </c>
      <c r="E6">
        <v>0</v>
      </c>
      <c r="F6" s="5" t="s">
        <v>109</v>
      </c>
    </row>
    <row r="7" spans="1:6" x14ac:dyDescent="0.25">
      <c r="A7">
        <v>34000</v>
      </c>
      <c r="B7" t="s">
        <v>12</v>
      </c>
      <c r="C7">
        <v>0</v>
      </c>
      <c r="D7" s="5" t="s">
        <v>109</v>
      </c>
      <c r="E7">
        <v>0</v>
      </c>
      <c r="F7" s="5" t="s">
        <v>109</v>
      </c>
    </row>
    <row r="8" spans="1:6" x14ac:dyDescent="0.25">
      <c r="A8">
        <v>34100</v>
      </c>
      <c r="B8" t="s">
        <v>83</v>
      </c>
      <c r="C8">
        <v>6</v>
      </c>
      <c r="D8" s="5">
        <v>0.35289999999999999</v>
      </c>
      <c r="E8">
        <v>11</v>
      </c>
      <c r="F8" s="5">
        <v>0.64710000000000001</v>
      </c>
    </row>
    <row r="9" spans="1:6" x14ac:dyDescent="0.25">
      <c r="A9">
        <v>34200</v>
      </c>
      <c r="B9" t="s">
        <v>84</v>
      </c>
      <c r="C9">
        <v>0</v>
      </c>
      <c r="D9" s="5" t="s">
        <v>109</v>
      </c>
      <c r="E9">
        <v>0</v>
      </c>
      <c r="F9" s="5" t="s">
        <v>109</v>
      </c>
    </row>
    <row r="10" spans="1:6" x14ac:dyDescent="0.25">
      <c r="A10">
        <v>34300</v>
      </c>
      <c r="B10" t="s">
        <v>15</v>
      </c>
      <c r="C10">
        <v>0</v>
      </c>
      <c r="D10" s="5" t="s">
        <v>109</v>
      </c>
      <c r="E10">
        <v>0</v>
      </c>
      <c r="F10" s="5" t="s">
        <v>109</v>
      </c>
    </row>
    <row r="11" spans="1:6" x14ac:dyDescent="0.25">
      <c r="A11">
        <v>35000</v>
      </c>
      <c r="B11" t="s">
        <v>16</v>
      </c>
      <c r="C11">
        <v>14</v>
      </c>
      <c r="D11" s="5">
        <v>0.4516</v>
      </c>
      <c r="E11">
        <v>17</v>
      </c>
      <c r="F11" s="5">
        <v>0.5484</v>
      </c>
    </row>
    <row r="12" spans="1:6" x14ac:dyDescent="0.25">
      <c r="A12">
        <v>35200</v>
      </c>
      <c r="B12" t="s">
        <v>17</v>
      </c>
      <c r="C12">
        <v>2</v>
      </c>
      <c r="D12" s="5">
        <v>0.5</v>
      </c>
      <c r="E12">
        <v>2</v>
      </c>
      <c r="F12" s="5">
        <v>0.5</v>
      </c>
    </row>
    <row r="13" spans="1:6" x14ac:dyDescent="0.25">
      <c r="A13">
        <v>36100</v>
      </c>
      <c r="B13" t="s">
        <v>85</v>
      </c>
      <c r="C13">
        <v>2</v>
      </c>
      <c r="D13" s="5">
        <v>0.4</v>
      </c>
      <c r="E13">
        <v>3</v>
      </c>
      <c r="F13" s="5">
        <v>0.6</v>
      </c>
    </row>
    <row r="14" spans="1:6" x14ac:dyDescent="0.25">
      <c r="A14">
        <v>36600</v>
      </c>
      <c r="B14" t="s">
        <v>86</v>
      </c>
      <c r="C14">
        <v>1</v>
      </c>
      <c r="D14" s="5">
        <v>0.33329999999999999</v>
      </c>
      <c r="E14">
        <v>2</v>
      </c>
      <c r="F14" s="5">
        <v>0.66669999999999996</v>
      </c>
    </row>
    <row r="15" spans="1:6" x14ac:dyDescent="0.25">
      <c r="A15">
        <v>36900</v>
      </c>
      <c r="B15" t="s">
        <v>20</v>
      </c>
      <c r="C15">
        <v>0</v>
      </c>
      <c r="D15" s="5">
        <v>0</v>
      </c>
      <c r="E15">
        <v>1</v>
      </c>
      <c r="F15" s="5">
        <v>1</v>
      </c>
    </row>
    <row r="16" spans="1:6" x14ac:dyDescent="0.25">
      <c r="A16">
        <v>37000</v>
      </c>
      <c r="B16" t="s">
        <v>21</v>
      </c>
      <c r="C16">
        <v>2</v>
      </c>
      <c r="D16" s="5">
        <v>0.66669999999999996</v>
      </c>
      <c r="E16">
        <v>1</v>
      </c>
      <c r="F16" s="5">
        <v>0.33329999999999999</v>
      </c>
    </row>
    <row r="17" spans="1:6" x14ac:dyDescent="0.25">
      <c r="A17">
        <v>37800</v>
      </c>
      <c r="B17" t="s">
        <v>22</v>
      </c>
      <c r="C17">
        <v>0</v>
      </c>
      <c r="D17" s="5">
        <v>0</v>
      </c>
      <c r="E17">
        <v>5</v>
      </c>
      <c r="F17" s="5">
        <v>1</v>
      </c>
    </row>
    <row r="18" spans="1:6" x14ac:dyDescent="0.25">
      <c r="A18">
        <v>39400</v>
      </c>
      <c r="B18" t="s">
        <v>23</v>
      </c>
      <c r="C18">
        <v>2</v>
      </c>
      <c r="D18" s="5">
        <v>0.66669999999999996</v>
      </c>
      <c r="E18">
        <v>1</v>
      </c>
      <c r="F18" s="5">
        <v>0.33329999999999999</v>
      </c>
    </row>
    <row r="19" spans="1:6" x14ac:dyDescent="0.25">
      <c r="A19">
        <v>40400</v>
      </c>
      <c r="B19" t="s">
        <v>24</v>
      </c>
      <c r="C19">
        <v>0</v>
      </c>
      <c r="D19" s="5">
        <v>0</v>
      </c>
      <c r="E19">
        <v>1</v>
      </c>
      <c r="F19" s="5">
        <v>1</v>
      </c>
    </row>
    <row r="20" spans="1:6" x14ac:dyDescent="0.25">
      <c r="A20">
        <v>41000</v>
      </c>
      <c r="B20" t="s">
        <v>25</v>
      </c>
      <c r="C20">
        <v>0</v>
      </c>
      <c r="D20" s="5" t="s">
        <v>109</v>
      </c>
      <c r="E20">
        <v>0</v>
      </c>
      <c r="F20" s="5" t="s">
        <v>109</v>
      </c>
    </row>
    <row r="21" spans="1:6" x14ac:dyDescent="0.25">
      <c r="A21">
        <v>41700</v>
      </c>
      <c r="B21" t="s">
        <v>26</v>
      </c>
      <c r="C21">
        <v>0</v>
      </c>
      <c r="D21" s="5" t="s">
        <v>109</v>
      </c>
      <c r="E21">
        <v>0</v>
      </c>
      <c r="F21" s="5" t="s">
        <v>109</v>
      </c>
    </row>
    <row r="22" spans="1:6" x14ac:dyDescent="0.25">
      <c r="A22">
        <v>41800</v>
      </c>
      <c r="B22" t="s">
        <v>27</v>
      </c>
      <c r="C22">
        <v>1</v>
      </c>
      <c r="D22" s="5">
        <v>1</v>
      </c>
      <c r="E22">
        <v>0</v>
      </c>
      <c r="F22" s="5">
        <v>0</v>
      </c>
    </row>
    <row r="23" spans="1:6" x14ac:dyDescent="0.25">
      <c r="A23">
        <v>41900</v>
      </c>
      <c r="B23" t="s">
        <v>87</v>
      </c>
      <c r="C23">
        <v>5</v>
      </c>
      <c r="D23" s="5">
        <v>0.55559999999999998</v>
      </c>
      <c r="E23">
        <v>4</v>
      </c>
      <c r="F23" s="5">
        <v>0.44440000000000002</v>
      </c>
    </row>
    <row r="24" spans="1:6" x14ac:dyDescent="0.25">
      <c r="A24">
        <v>42000</v>
      </c>
      <c r="B24" t="s">
        <v>29</v>
      </c>
      <c r="C24">
        <v>10</v>
      </c>
      <c r="D24" s="5">
        <v>0.83330000000000004</v>
      </c>
      <c r="E24">
        <v>2</v>
      </c>
      <c r="F24" s="5">
        <v>0.16669999999999999</v>
      </c>
    </row>
    <row r="25" spans="1:6" x14ac:dyDescent="0.25">
      <c r="A25">
        <v>43000</v>
      </c>
      <c r="B25" t="s">
        <v>30</v>
      </c>
      <c r="C25">
        <v>1</v>
      </c>
      <c r="D25" s="5">
        <v>1</v>
      </c>
      <c r="E25">
        <v>0</v>
      </c>
      <c r="F25" s="5">
        <v>0</v>
      </c>
    </row>
    <row r="26" spans="1:6" x14ac:dyDescent="0.25">
      <c r="A26">
        <v>44000</v>
      </c>
      <c r="B26" t="s">
        <v>31</v>
      </c>
      <c r="C26">
        <v>8</v>
      </c>
      <c r="D26" s="5">
        <v>0.72729999999999995</v>
      </c>
      <c r="E26">
        <v>3</v>
      </c>
      <c r="F26" s="5">
        <v>0.2727</v>
      </c>
    </row>
    <row r="27" spans="1:6" x14ac:dyDescent="0.25">
      <c r="A27">
        <v>44600</v>
      </c>
      <c r="B27" t="s">
        <v>88</v>
      </c>
      <c r="C27">
        <v>1</v>
      </c>
      <c r="D27" s="5">
        <v>0.5</v>
      </c>
      <c r="E27">
        <v>1</v>
      </c>
      <c r="F27" s="5">
        <v>0.5</v>
      </c>
    </row>
    <row r="28" spans="1:6" x14ac:dyDescent="0.25">
      <c r="A28">
        <v>44900</v>
      </c>
      <c r="B28" t="s">
        <v>33</v>
      </c>
      <c r="C28">
        <v>1</v>
      </c>
      <c r="D28" s="5">
        <v>0.5</v>
      </c>
      <c r="E28">
        <v>1</v>
      </c>
      <c r="F28" s="5">
        <v>0.5</v>
      </c>
    </row>
    <row r="29" spans="1:6" x14ac:dyDescent="0.25">
      <c r="A29">
        <v>46000</v>
      </c>
      <c r="B29" t="s">
        <v>34</v>
      </c>
      <c r="C29">
        <v>1</v>
      </c>
      <c r="D29" s="5">
        <v>1</v>
      </c>
      <c r="E29">
        <v>0</v>
      </c>
      <c r="F29" s="5">
        <v>0</v>
      </c>
    </row>
    <row r="30" spans="1:6" x14ac:dyDescent="0.25">
      <c r="A30">
        <v>46400</v>
      </c>
      <c r="B30" t="s">
        <v>89</v>
      </c>
      <c r="C30">
        <v>0</v>
      </c>
      <c r="D30" s="5" t="s">
        <v>109</v>
      </c>
      <c r="E30">
        <v>0</v>
      </c>
      <c r="F30" s="5" t="s">
        <v>109</v>
      </c>
    </row>
    <row r="31" spans="1:6" x14ac:dyDescent="0.25">
      <c r="A31">
        <v>46500</v>
      </c>
      <c r="B31" t="s">
        <v>36</v>
      </c>
      <c r="C31">
        <v>0</v>
      </c>
      <c r="D31" s="5" t="s">
        <v>109</v>
      </c>
      <c r="E31">
        <v>0</v>
      </c>
      <c r="F31" s="5" t="s">
        <v>109</v>
      </c>
    </row>
    <row r="32" spans="1:6" x14ac:dyDescent="0.25">
      <c r="A32">
        <v>46900</v>
      </c>
      <c r="B32" t="s">
        <v>37</v>
      </c>
      <c r="C32">
        <v>0</v>
      </c>
      <c r="D32" s="5" t="s">
        <v>109</v>
      </c>
      <c r="E32">
        <v>0</v>
      </c>
      <c r="F32" s="5" t="s">
        <v>109</v>
      </c>
    </row>
    <row r="33" spans="1:6" x14ac:dyDescent="0.25">
      <c r="A33">
        <v>47900</v>
      </c>
      <c r="B33" t="s">
        <v>38</v>
      </c>
      <c r="C33">
        <v>0</v>
      </c>
      <c r="D33" s="5" t="s">
        <v>109</v>
      </c>
      <c r="E33">
        <v>0</v>
      </c>
      <c r="F33" s="5" t="s">
        <v>109</v>
      </c>
    </row>
    <row r="34" spans="1:6" x14ac:dyDescent="0.25">
      <c r="A34">
        <v>49500</v>
      </c>
      <c r="B34" t="s">
        <v>39</v>
      </c>
      <c r="C34">
        <v>0</v>
      </c>
      <c r="D34" s="5" t="s">
        <v>109</v>
      </c>
      <c r="E34">
        <v>0</v>
      </c>
      <c r="F34" s="5" t="s">
        <v>109</v>
      </c>
    </row>
    <row r="35" spans="1:6" x14ac:dyDescent="0.25">
      <c r="A35">
        <v>50500</v>
      </c>
      <c r="B35" t="s">
        <v>40</v>
      </c>
      <c r="C35">
        <v>10</v>
      </c>
      <c r="D35" s="5">
        <v>0.625</v>
      </c>
      <c r="E35">
        <v>6</v>
      </c>
      <c r="F35" s="5">
        <v>0.375</v>
      </c>
    </row>
    <row r="36" spans="1:6" x14ac:dyDescent="0.25">
      <c r="A36">
        <v>50800</v>
      </c>
      <c r="B36" t="s">
        <v>41</v>
      </c>
      <c r="C36">
        <v>2</v>
      </c>
      <c r="D36" s="5">
        <v>0.66669999999999996</v>
      </c>
      <c r="E36">
        <v>1</v>
      </c>
      <c r="F36" s="5">
        <v>0.33329999999999999</v>
      </c>
    </row>
    <row r="37" spans="1:6" x14ac:dyDescent="0.25">
      <c r="A37">
        <v>51600</v>
      </c>
      <c r="B37" t="s">
        <v>42</v>
      </c>
      <c r="C37">
        <v>4</v>
      </c>
      <c r="D37" s="5">
        <v>0.22220000000000001</v>
      </c>
      <c r="E37">
        <v>14</v>
      </c>
      <c r="F37" s="5">
        <v>0.77780000000000005</v>
      </c>
    </row>
    <row r="38" spans="1:6" x14ac:dyDescent="0.25">
      <c r="A38">
        <v>52100</v>
      </c>
      <c r="B38" t="s">
        <v>90</v>
      </c>
      <c r="C38">
        <v>15</v>
      </c>
      <c r="D38" s="5">
        <v>0.53569999999999995</v>
      </c>
      <c r="E38">
        <v>13</v>
      </c>
      <c r="F38" s="5">
        <v>0.46429999999999999</v>
      </c>
    </row>
    <row r="39" spans="1:6" x14ac:dyDescent="0.25">
      <c r="A39">
        <v>52200</v>
      </c>
      <c r="B39" t="s">
        <v>44</v>
      </c>
      <c r="C39">
        <v>0</v>
      </c>
      <c r="D39" s="5" t="s">
        <v>109</v>
      </c>
      <c r="E39">
        <v>0</v>
      </c>
      <c r="F39" s="5" t="s">
        <v>109</v>
      </c>
    </row>
    <row r="40" spans="1:6" x14ac:dyDescent="0.25">
      <c r="A40">
        <v>53900</v>
      </c>
      <c r="B40" t="s">
        <v>45</v>
      </c>
      <c r="C40">
        <v>5</v>
      </c>
      <c r="D40" s="5">
        <v>0.55559999999999998</v>
      </c>
      <c r="E40">
        <v>4</v>
      </c>
      <c r="F40" s="5">
        <v>0.44440000000000002</v>
      </c>
    </row>
    <row r="41" spans="1:6" x14ac:dyDescent="0.25">
      <c r="A41">
        <v>55000</v>
      </c>
      <c r="B41" t="s">
        <v>91</v>
      </c>
      <c r="C41">
        <v>5</v>
      </c>
      <c r="D41" s="5">
        <v>0.55559999999999998</v>
      </c>
      <c r="E41">
        <v>4</v>
      </c>
      <c r="F41" s="5">
        <v>0.44440000000000002</v>
      </c>
    </row>
    <row r="42" spans="1:6" x14ac:dyDescent="0.25">
      <c r="A42">
        <v>60300</v>
      </c>
      <c r="B42" t="s">
        <v>92</v>
      </c>
      <c r="C42">
        <v>1</v>
      </c>
      <c r="D42" s="5">
        <v>1</v>
      </c>
      <c r="E42">
        <v>0</v>
      </c>
      <c r="F42" s="5">
        <v>0</v>
      </c>
    </row>
    <row r="43" spans="1:6" x14ac:dyDescent="0.25">
      <c r="A43">
        <v>60400</v>
      </c>
      <c r="B43" t="s">
        <v>93</v>
      </c>
      <c r="C43">
        <v>0</v>
      </c>
      <c r="D43" s="5" t="s">
        <v>109</v>
      </c>
      <c r="E43">
        <v>0</v>
      </c>
      <c r="F43" s="5" t="s">
        <v>109</v>
      </c>
    </row>
    <row r="44" spans="1:6" x14ac:dyDescent="0.25">
      <c r="A44">
        <v>60600</v>
      </c>
      <c r="B44" t="s">
        <v>49</v>
      </c>
      <c r="C44">
        <v>2</v>
      </c>
      <c r="D44" s="5">
        <v>1</v>
      </c>
      <c r="E44">
        <v>0</v>
      </c>
      <c r="F44" s="5">
        <v>0</v>
      </c>
    </row>
    <row r="45" spans="1:6" x14ac:dyDescent="0.25">
      <c r="A45">
        <v>60900</v>
      </c>
      <c r="B45" t="s">
        <v>50</v>
      </c>
      <c r="C45">
        <v>1</v>
      </c>
      <c r="D45" s="5">
        <v>0.33329999999999999</v>
      </c>
      <c r="E45">
        <v>2</v>
      </c>
      <c r="F45" s="5">
        <v>0.66669999999999996</v>
      </c>
    </row>
    <row r="46" spans="1:6" x14ac:dyDescent="0.25">
      <c r="A46">
        <v>61100</v>
      </c>
      <c r="B46" t="s">
        <v>51</v>
      </c>
      <c r="C46">
        <v>8</v>
      </c>
      <c r="D46" s="5">
        <v>0.38100000000000001</v>
      </c>
      <c r="E46">
        <v>13</v>
      </c>
      <c r="F46" s="5">
        <v>0.61899999999999999</v>
      </c>
    </row>
    <row r="47" spans="1:6" x14ac:dyDescent="0.25">
      <c r="A47">
        <v>62400</v>
      </c>
      <c r="B47" t="s">
        <v>94</v>
      </c>
      <c r="C47">
        <v>4</v>
      </c>
      <c r="D47" s="5">
        <v>0.66669999999999996</v>
      </c>
      <c r="E47">
        <v>2</v>
      </c>
      <c r="F47" s="5">
        <v>0.33329999999999999</v>
      </c>
    </row>
    <row r="48" spans="1:6" x14ac:dyDescent="0.25">
      <c r="A48">
        <v>63000</v>
      </c>
      <c r="B48" t="s">
        <v>53</v>
      </c>
      <c r="C48">
        <v>84</v>
      </c>
      <c r="D48" s="5">
        <v>0.54900000000000004</v>
      </c>
      <c r="E48">
        <v>69</v>
      </c>
      <c r="F48" s="5">
        <v>0.45100000000000001</v>
      </c>
    </row>
    <row r="49" spans="1:6" x14ac:dyDescent="0.25">
      <c r="A49">
        <v>63100</v>
      </c>
      <c r="B49" t="s">
        <v>95</v>
      </c>
      <c r="C49">
        <v>21</v>
      </c>
      <c r="D49" s="5">
        <v>0.45650000000000002</v>
      </c>
      <c r="E49">
        <v>25</v>
      </c>
      <c r="F49" s="5">
        <v>0.54349999999999998</v>
      </c>
    </row>
    <row r="50" spans="1:6" x14ac:dyDescent="0.25">
      <c r="A50">
        <v>63200</v>
      </c>
      <c r="B50" t="s">
        <v>96</v>
      </c>
      <c r="C50">
        <v>3</v>
      </c>
      <c r="D50" s="5">
        <v>0.3</v>
      </c>
      <c r="E50">
        <v>7</v>
      </c>
      <c r="F50" s="5">
        <v>0.7</v>
      </c>
    </row>
    <row r="51" spans="1:6" x14ac:dyDescent="0.25">
      <c r="A51">
        <v>64400</v>
      </c>
      <c r="B51" t="s">
        <v>97</v>
      </c>
      <c r="C51">
        <v>1</v>
      </c>
      <c r="D51" s="5">
        <v>0.5</v>
      </c>
      <c r="E51">
        <v>1</v>
      </c>
      <c r="F51" s="5">
        <v>0.5</v>
      </c>
    </row>
    <row r="52" spans="1:6" x14ac:dyDescent="0.25">
      <c r="A52">
        <v>64500</v>
      </c>
      <c r="B52" t="s">
        <v>98</v>
      </c>
      <c r="C52">
        <v>0</v>
      </c>
      <c r="D52" s="5" t="s">
        <v>109</v>
      </c>
      <c r="E52">
        <v>0</v>
      </c>
      <c r="F52" s="5" t="s">
        <v>109</v>
      </c>
    </row>
    <row r="53" spans="1:6" x14ac:dyDescent="0.25">
      <c r="A53">
        <v>64700</v>
      </c>
      <c r="B53" t="s">
        <v>99</v>
      </c>
      <c r="C53">
        <v>1</v>
      </c>
      <c r="D53" s="5">
        <v>1</v>
      </c>
      <c r="E53">
        <v>0</v>
      </c>
      <c r="F53" s="5">
        <v>0</v>
      </c>
    </row>
    <row r="54" spans="1:6" x14ac:dyDescent="0.25">
      <c r="A54">
        <v>66200</v>
      </c>
      <c r="B54" t="s">
        <v>59</v>
      </c>
      <c r="C54">
        <v>9</v>
      </c>
      <c r="D54" s="5">
        <v>0.81820000000000004</v>
      </c>
      <c r="E54">
        <v>2</v>
      </c>
      <c r="F54" s="5">
        <v>0.18179999999999999</v>
      </c>
    </row>
    <row r="55" spans="1:6" x14ac:dyDescent="0.25">
      <c r="A55">
        <v>66500</v>
      </c>
      <c r="B55" t="s">
        <v>60</v>
      </c>
      <c r="C55">
        <v>150</v>
      </c>
      <c r="D55" s="5">
        <v>0.625</v>
      </c>
      <c r="E55">
        <v>90</v>
      </c>
      <c r="F55" s="5">
        <v>0.375</v>
      </c>
    </row>
    <row r="56" spans="1:6" x14ac:dyDescent="0.25">
      <c r="A56">
        <v>66700</v>
      </c>
      <c r="B56" t="s">
        <v>61</v>
      </c>
      <c r="C56">
        <v>24</v>
      </c>
      <c r="D56" s="5">
        <v>0.48980000000000001</v>
      </c>
      <c r="E56">
        <v>25</v>
      </c>
      <c r="F56" s="5">
        <v>0.51019999999999999</v>
      </c>
    </row>
    <row r="57" spans="1:6" x14ac:dyDescent="0.25">
      <c r="A57">
        <v>66800</v>
      </c>
      <c r="B57" t="s">
        <v>100</v>
      </c>
      <c r="C57">
        <v>0</v>
      </c>
      <c r="D57" s="5" t="s">
        <v>109</v>
      </c>
      <c r="E57">
        <v>0</v>
      </c>
      <c r="F57" s="5" t="s">
        <v>109</v>
      </c>
    </row>
    <row r="58" spans="1:6" x14ac:dyDescent="0.25">
      <c r="A58">
        <v>67000</v>
      </c>
      <c r="B58" t="s">
        <v>63</v>
      </c>
      <c r="C58">
        <v>2</v>
      </c>
      <c r="D58" s="5">
        <v>0.33329999999999999</v>
      </c>
      <c r="E58">
        <v>4</v>
      </c>
      <c r="F58" s="5">
        <v>0.66669999999999996</v>
      </c>
    </row>
    <row r="59" spans="1:6" x14ac:dyDescent="0.25">
      <c r="A59">
        <v>68000</v>
      </c>
      <c r="B59" t="s">
        <v>101</v>
      </c>
      <c r="C59">
        <v>0</v>
      </c>
      <c r="D59" s="5">
        <v>0</v>
      </c>
      <c r="E59">
        <v>2</v>
      </c>
      <c r="F59" s="5">
        <v>1</v>
      </c>
    </row>
    <row r="60" spans="1:6" x14ac:dyDescent="0.25">
      <c r="A60">
        <v>69000</v>
      </c>
      <c r="B60" t="s">
        <v>102</v>
      </c>
      <c r="C60">
        <v>107</v>
      </c>
      <c r="D60" s="5">
        <v>0.56020000000000003</v>
      </c>
      <c r="E60">
        <v>84</v>
      </c>
      <c r="F60" s="5">
        <v>0.43980000000000002</v>
      </c>
    </row>
    <row r="61" spans="1:6" x14ac:dyDescent="0.25">
      <c r="A61">
        <v>70500</v>
      </c>
      <c r="B61" t="s">
        <v>66</v>
      </c>
      <c r="C61">
        <v>10</v>
      </c>
      <c r="D61" s="5">
        <v>0.58819999999999995</v>
      </c>
      <c r="E61">
        <v>7</v>
      </c>
      <c r="F61" s="5">
        <v>0.4118</v>
      </c>
    </row>
    <row r="62" spans="1:6" x14ac:dyDescent="0.25">
      <c r="A62">
        <v>76000</v>
      </c>
      <c r="B62" t="s">
        <v>67</v>
      </c>
      <c r="C62">
        <v>0</v>
      </c>
      <c r="D62" s="5" t="s">
        <v>109</v>
      </c>
      <c r="E62">
        <v>0</v>
      </c>
      <c r="F62" s="5" t="s">
        <v>109</v>
      </c>
    </row>
    <row r="63" spans="1:6" x14ac:dyDescent="0.25">
      <c r="A63">
        <v>77000</v>
      </c>
      <c r="B63" t="s">
        <v>68</v>
      </c>
      <c r="C63">
        <v>90</v>
      </c>
      <c r="D63" s="5">
        <v>0.45689999999999997</v>
      </c>
      <c r="E63">
        <v>107</v>
      </c>
      <c r="F63" s="5">
        <v>0.54310000000000003</v>
      </c>
    </row>
    <row r="64" spans="1:6" x14ac:dyDescent="0.25">
      <c r="A64">
        <v>78000</v>
      </c>
      <c r="B64" t="s">
        <v>103</v>
      </c>
      <c r="C64">
        <v>4</v>
      </c>
      <c r="D64" s="5">
        <v>1</v>
      </c>
      <c r="E64">
        <v>0</v>
      </c>
      <c r="F64" s="5">
        <v>0</v>
      </c>
    </row>
    <row r="65" spans="1:6" x14ac:dyDescent="0.25">
      <c r="A65">
        <v>79000</v>
      </c>
      <c r="B65" t="s">
        <v>70</v>
      </c>
      <c r="C65">
        <v>11</v>
      </c>
      <c r="D65" s="5">
        <v>0.39290000000000003</v>
      </c>
      <c r="E65">
        <v>17</v>
      </c>
      <c r="F65" s="5">
        <v>0.60709999999999997</v>
      </c>
    </row>
    <row r="66" spans="1:6" x14ac:dyDescent="0.25">
      <c r="A66">
        <v>79500</v>
      </c>
      <c r="B66" t="s">
        <v>104</v>
      </c>
      <c r="C66">
        <v>4</v>
      </c>
      <c r="D66" s="5">
        <v>0.5</v>
      </c>
      <c r="E66">
        <v>4</v>
      </c>
      <c r="F66" s="5">
        <v>0.5</v>
      </c>
    </row>
    <row r="67" spans="1:6" x14ac:dyDescent="0.25">
      <c r="A67">
        <v>80500</v>
      </c>
      <c r="B67" t="s">
        <v>72</v>
      </c>
      <c r="C67">
        <v>9</v>
      </c>
      <c r="D67" s="5">
        <v>0.2903</v>
      </c>
      <c r="E67">
        <v>22</v>
      </c>
      <c r="F67" s="5">
        <v>0.7097</v>
      </c>
    </row>
    <row r="68" spans="1:6" x14ac:dyDescent="0.25">
      <c r="A68">
        <v>92400</v>
      </c>
      <c r="B68" t="s">
        <v>73</v>
      </c>
      <c r="C68">
        <v>6</v>
      </c>
      <c r="D68" s="5">
        <v>0.26090000000000002</v>
      </c>
      <c r="E68">
        <v>17</v>
      </c>
      <c r="F68" s="5">
        <v>0.73909999999999998</v>
      </c>
    </row>
    <row r="69" spans="1:6" x14ac:dyDescent="0.25">
      <c r="A69">
        <v>94900</v>
      </c>
      <c r="B69" t="s">
        <v>74</v>
      </c>
      <c r="C69">
        <v>0</v>
      </c>
      <c r="D69" s="5" t="s">
        <v>109</v>
      </c>
      <c r="E69">
        <v>0</v>
      </c>
      <c r="F69" s="5" t="s">
        <v>109</v>
      </c>
    </row>
    <row r="70" spans="1:6" x14ac:dyDescent="0.25">
      <c r="A70">
        <v>95000</v>
      </c>
      <c r="B70" t="s">
        <v>75</v>
      </c>
      <c r="C70">
        <v>0</v>
      </c>
      <c r="D70" s="5">
        <v>0</v>
      </c>
      <c r="E70">
        <v>1</v>
      </c>
      <c r="F70" s="5">
        <v>1</v>
      </c>
    </row>
    <row r="71" spans="1:6" x14ac:dyDescent="0.25">
      <c r="A71" t="s">
        <v>77</v>
      </c>
      <c r="C71">
        <f>SUBTOTAL(109,Appendix_B[Internal Hire Count])</f>
        <v>665</v>
      </c>
      <c r="D71" s="7">
        <f>Appendix_B[[#Totals],[Internal Hire Count]]/SUM(Appendix_B[[#Totals],[Internal Hire Count]],Appendix_B[[#Totals],[External Hire Count ]])</f>
        <v>0.51750972762645919</v>
      </c>
      <c r="E71">
        <f>SUBTOTAL(109,Appendix_B[[External Hire Count ]])</f>
        <v>620</v>
      </c>
      <c r="F71" s="7">
        <f>Appendix_B[[#Totals],[External Hire Count ]]/SUM(Appendix_B[[#Totals],[Internal Hire Count]],Appendix_B[[#Totals],[External Hire Count ]])</f>
        <v>0.48249027237354086</v>
      </c>
    </row>
  </sheetData>
  <sheetProtection algorithmName="SHA-512" hashValue="91j7vxIrT2z6Ug/OlvEroJar4jopB2OeYgkBBSXej8GEvCDZ5oOSXgxOZjaip+UcBwlyowv1XVf7OV8pU4AyOw==" saltValue="MXZZFnX+/Lx0tk/Li4xS2A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FA1-8396-493A-A714-4B9141FBB341}">
  <dimension ref="A1:F71"/>
  <sheetViews>
    <sheetView topLeftCell="A45" workbookViewId="0">
      <selection activeCell="D71" sqref="D71"/>
    </sheetView>
  </sheetViews>
  <sheetFormatPr defaultRowHeight="15" x14ac:dyDescent="0.25"/>
  <cols>
    <col min="2" max="2" width="32" bestFit="1" customWidth="1"/>
    <col min="3" max="3" width="13.140625" customWidth="1"/>
    <col min="4" max="4" width="13.140625" style="2" customWidth="1"/>
    <col min="5" max="6" width="13.140625" customWidth="1"/>
  </cols>
  <sheetData>
    <row r="1" spans="1:6" x14ac:dyDescent="0.25">
      <c r="A1" t="s">
        <v>2</v>
      </c>
    </row>
    <row r="2" spans="1:6" s="3" customFormat="1" ht="30" x14ac:dyDescent="0.25">
      <c r="A2" s="15" t="s">
        <v>76</v>
      </c>
      <c r="B2" s="15" t="s">
        <v>3</v>
      </c>
      <c r="C2" s="16" t="s">
        <v>4</v>
      </c>
      <c r="D2" s="26" t="s">
        <v>5</v>
      </c>
      <c r="E2" s="16" t="s">
        <v>6</v>
      </c>
      <c r="F2" s="16" t="s">
        <v>7</v>
      </c>
    </row>
    <row r="3" spans="1:6" x14ac:dyDescent="0.25">
      <c r="A3" s="4">
        <v>30500</v>
      </c>
      <c r="B3" s="4" t="s">
        <v>8</v>
      </c>
      <c r="C3">
        <v>165</v>
      </c>
      <c r="D3" s="27">
        <v>32</v>
      </c>
      <c r="E3">
        <v>197</v>
      </c>
      <c r="F3" s="1">
        <v>0.16239999999999999</v>
      </c>
    </row>
    <row r="4" spans="1:6" x14ac:dyDescent="0.25">
      <c r="A4">
        <v>30800</v>
      </c>
      <c r="B4" t="s">
        <v>9</v>
      </c>
      <c r="C4">
        <v>24</v>
      </c>
      <c r="D4" s="27">
        <v>10</v>
      </c>
      <c r="E4">
        <v>34</v>
      </c>
      <c r="F4" s="1">
        <v>0.29409999999999997</v>
      </c>
    </row>
    <row r="5" spans="1:6" x14ac:dyDescent="0.25">
      <c r="A5" s="4">
        <v>33300</v>
      </c>
      <c r="B5" s="4" t="s">
        <v>10</v>
      </c>
      <c r="C5">
        <v>771</v>
      </c>
      <c r="D5" s="27">
        <v>258</v>
      </c>
      <c r="E5" s="25">
        <v>1029</v>
      </c>
      <c r="F5" s="1">
        <v>0.25069999999999998</v>
      </c>
    </row>
    <row r="6" spans="1:6" x14ac:dyDescent="0.25">
      <c r="A6">
        <v>33700</v>
      </c>
      <c r="B6" t="s">
        <v>11</v>
      </c>
      <c r="C6">
        <v>2</v>
      </c>
      <c r="D6" s="27">
        <v>1</v>
      </c>
      <c r="E6">
        <v>3</v>
      </c>
      <c r="F6" s="1">
        <v>0.33329999999999999</v>
      </c>
    </row>
    <row r="7" spans="1:6" x14ac:dyDescent="0.25">
      <c r="A7" s="4">
        <v>34000</v>
      </c>
      <c r="B7" s="4" t="s">
        <v>12</v>
      </c>
      <c r="C7">
        <v>17</v>
      </c>
      <c r="D7" s="27">
        <v>0</v>
      </c>
      <c r="E7">
        <v>17</v>
      </c>
      <c r="F7" s="1">
        <v>0</v>
      </c>
    </row>
    <row r="8" spans="1:6" x14ac:dyDescent="0.25">
      <c r="A8">
        <v>34100</v>
      </c>
      <c r="B8" t="s">
        <v>13</v>
      </c>
      <c r="C8">
        <v>161</v>
      </c>
      <c r="D8" s="27">
        <v>27</v>
      </c>
      <c r="E8">
        <v>188</v>
      </c>
      <c r="F8" s="1">
        <v>0.14360000000000001</v>
      </c>
    </row>
    <row r="9" spans="1:6" x14ac:dyDescent="0.25">
      <c r="A9" s="4">
        <v>34200</v>
      </c>
      <c r="B9" s="4" t="s">
        <v>14</v>
      </c>
      <c r="C9">
        <v>8</v>
      </c>
      <c r="D9" s="27">
        <v>1</v>
      </c>
      <c r="E9">
        <v>9</v>
      </c>
      <c r="F9" s="1">
        <v>0.1111</v>
      </c>
    </row>
    <row r="10" spans="1:6" x14ac:dyDescent="0.25">
      <c r="A10">
        <v>34300</v>
      </c>
      <c r="B10" t="s">
        <v>15</v>
      </c>
      <c r="C10">
        <v>23</v>
      </c>
      <c r="D10" s="27">
        <v>1</v>
      </c>
      <c r="E10">
        <v>24</v>
      </c>
      <c r="F10" s="1">
        <v>4.1700000000000001E-2</v>
      </c>
    </row>
    <row r="11" spans="1:6" x14ac:dyDescent="0.25">
      <c r="A11" s="4">
        <v>35000</v>
      </c>
      <c r="B11" s="4" t="s">
        <v>16</v>
      </c>
      <c r="C11">
        <v>284</v>
      </c>
      <c r="D11" s="27">
        <v>34</v>
      </c>
      <c r="E11">
        <v>318</v>
      </c>
      <c r="F11" s="1">
        <v>0.1069</v>
      </c>
    </row>
    <row r="12" spans="1:6" x14ac:dyDescent="0.25">
      <c r="A12">
        <v>35200</v>
      </c>
      <c r="B12" t="s">
        <v>17</v>
      </c>
      <c r="C12">
        <v>68</v>
      </c>
      <c r="D12" s="27">
        <v>5</v>
      </c>
      <c r="E12">
        <v>73</v>
      </c>
      <c r="F12" s="1">
        <v>6.8500000000000005E-2</v>
      </c>
    </row>
    <row r="13" spans="1:6" x14ac:dyDescent="0.25">
      <c r="A13" s="4">
        <v>36100</v>
      </c>
      <c r="B13" s="4" t="s">
        <v>18</v>
      </c>
      <c r="C13">
        <v>159</v>
      </c>
      <c r="D13" s="27">
        <v>36</v>
      </c>
      <c r="E13">
        <v>195</v>
      </c>
      <c r="F13" s="1">
        <v>0.18459999999999999</v>
      </c>
    </row>
    <row r="14" spans="1:6" x14ac:dyDescent="0.25">
      <c r="A14">
        <v>36600</v>
      </c>
      <c r="B14" t="s">
        <v>19</v>
      </c>
      <c r="C14">
        <v>71</v>
      </c>
      <c r="D14" s="27">
        <v>1</v>
      </c>
      <c r="E14">
        <v>72</v>
      </c>
      <c r="F14" s="1">
        <v>1.3899999999999999E-2</v>
      </c>
    </row>
    <row r="15" spans="1:6" x14ac:dyDescent="0.25">
      <c r="A15" s="4">
        <v>36900</v>
      </c>
      <c r="B15" s="4" t="s">
        <v>20</v>
      </c>
      <c r="C15">
        <v>25</v>
      </c>
      <c r="D15" s="27">
        <v>9</v>
      </c>
      <c r="E15">
        <v>34</v>
      </c>
      <c r="F15" s="1">
        <v>0.26469999999999999</v>
      </c>
    </row>
    <row r="16" spans="1:6" x14ac:dyDescent="0.25">
      <c r="A16">
        <v>37000</v>
      </c>
      <c r="B16" t="s">
        <v>21</v>
      </c>
      <c r="C16">
        <v>52</v>
      </c>
      <c r="D16" s="27">
        <v>7</v>
      </c>
      <c r="E16">
        <v>59</v>
      </c>
      <c r="F16" s="1">
        <v>0.1186</v>
      </c>
    </row>
    <row r="17" spans="1:6" x14ac:dyDescent="0.25">
      <c r="A17" s="4">
        <v>37800</v>
      </c>
      <c r="B17" s="4" t="s">
        <v>22</v>
      </c>
      <c r="C17">
        <v>37</v>
      </c>
      <c r="D17" s="27">
        <v>4</v>
      </c>
      <c r="E17">
        <v>41</v>
      </c>
      <c r="F17" s="1">
        <v>9.7600000000000006E-2</v>
      </c>
    </row>
    <row r="18" spans="1:6" x14ac:dyDescent="0.25">
      <c r="A18">
        <v>39400</v>
      </c>
      <c r="B18" t="s">
        <v>23</v>
      </c>
      <c r="C18">
        <v>21</v>
      </c>
      <c r="D18" s="27">
        <v>5</v>
      </c>
      <c r="E18">
        <v>26</v>
      </c>
      <c r="F18" s="1">
        <v>0.1923</v>
      </c>
    </row>
    <row r="19" spans="1:6" x14ac:dyDescent="0.25">
      <c r="A19" s="4">
        <v>40400</v>
      </c>
      <c r="B19" s="4" t="s">
        <v>24</v>
      </c>
      <c r="C19">
        <v>1</v>
      </c>
      <c r="D19" s="27">
        <v>2</v>
      </c>
      <c r="E19">
        <v>3</v>
      </c>
      <c r="F19" s="1">
        <v>0.66669999999999996</v>
      </c>
    </row>
    <row r="20" spans="1:6" x14ac:dyDescent="0.25">
      <c r="A20">
        <v>41000</v>
      </c>
      <c r="B20" t="s">
        <v>25</v>
      </c>
      <c r="C20">
        <v>5</v>
      </c>
      <c r="D20" s="27">
        <v>1</v>
      </c>
      <c r="E20">
        <v>6</v>
      </c>
      <c r="F20" s="1">
        <v>0.16669999999999999</v>
      </c>
    </row>
    <row r="21" spans="1:6" x14ac:dyDescent="0.25">
      <c r="A21" s="4">
        <v>41700</v>
      </c>
      <c r="B21" s="4" t="s">
        <v>26</v>
      </c>
      <c r="C21">
        <v>2</v>
      </c>
      <c r="D21" s="27">
        <v>0</v>
      </c>
      <c r="E21">
        <v>2</v>
      </c>
      <c r="F21" s="1">
        <v>0</v>
      </c>
    </row>
    <row r="22" spans="1:6" x14ac:dyDescent="0.25">
      <c r="A22">
        <v>41800</v>
      </c>
      <c r="B22" t="s">
        <v>27</v>
      </c>
      <c r="C22">
        <v>49</v>
      </c>
      <c r="D22" s="27">
        <v>1</v>
      </c>
      <c r="E22">
        <v>50</v>
      </c>
      <c r="F22" s="1">
        <v>0.02</v>
      </c>
    </row>
    <row r="23" spans="1:6" x14ac:dyDescent="0.25">
      <c r="A23" s="4">
        <v>41900</v>
      </c>
      <c r="B23" s="4" t="s">
        <v>28</v>
      </c>
      <c r="C23">
        <v>62</v>
      </c>
      <c r="D23" s="27">
        <v>6</v>
      </c>
      <c r="E23">
        <v>68</v>
      </c>
      <c r="F23" s="1">
        <v>8.8200000000000001E-2</v>
      </c>
    </row>
    <row r="24" spans="1:6" x14ac:dyDescent="0.25">
      <c r="A24">
        <v>42000</v>
      </c>
      <c r="B24" t="s">
        <v>29</v>
      </c>
      <c r="C24">
        <v>301</v>
      </c>
      <c r="D24" s="27">
        <v>79</v>
      </c>
      <c r="E24">
        <v>380</v>
      </c>
      <c r="F24" s="1">
        <v>0.2079</v>
      </c>
    </row>
    <row r="25" spans="1:6" x14ac:dyDescent="0.25">
      <c r="A25" s="4">
        <v>43000</v>
      </c>
      <c r="B25" s="4" t="s">
        <v>30</v>
      </c>
      <c r="C25">
        <v>85</v>
      </c>
      <c r="D25" s="27">
        <v>12</v>
      </c>
      <c r="E25">
        <v>97</v>
      </c>
      <c r="F25" s="1">
        <v>0.1237</v>
      </c>
    </row>
    <row r="26" spans="1:6" x14ac:dyDescent="0.25">
      <c r="A26">
        <v>44000</v>
      </c>
      <c r="B26" t="s">
        <v>31</v>
      </c>
      <c r="C26">
        <v>103</v>
      </c>
      <c r="D26" s="27">
        <v>15</v>
      </c>
      <c r="E26">
        <v>118</v>
      </c>
      <c r="F26" s="1">
        <v>0.12709999999999999</v>
      </c>
    </row>
    <row r="27" spans="1:6" x14ac:dyDescent="0.25">
      <c r="A27" s="4">
        <v>44600</v>
      </c>
      <c r="B27" s="4" t="s">
        <v>32</v>
      </c>
      <c r="C27">
        <v>13</v>
      </c>
      <c r="D27" s="27">
        <v>6</v>
      </c>
      <c r="E27">
        <v>19</v>
      </c>
      <c r="F27" s="1">
        <v>0.31580000000000003</v>
      </c>
    </row>
    <row r="28" spans="1:6" x14ac:dyDescent="0.25">
      <c r="A28">
        <v>44900</v>
      </c>
      <c r="B28" t="s">
        <v>33</v>
      </c>
      <c r="C28">
        <v>21</v>
      </c>
      <c r="D28" s="27">
        <v>5</v>
      </c>
      <c r="E28">
        <v>26</v>
      </c>
      <c r="F28" s="1">
        <v>0.1923</v>
      </c>
    </row>
    <row r="29" spans="1:6" x14ac:dyDescent="0.25">
      <c r="A29" s="4">
        <v>46000</v>
      </c>
      <c r="B29" s="4" t="s">
        <v>34</v>
      </c>
      <c r="C29">
        <v>11</v>
      </c>
      <c r="D29" s="27">
        <v>0</v>
      </c>
      <c r="E29">
        <v>11</v>
      </c>
      <c r="F29" s="1">
        <v>0</v>
      </c>
    </row>
    <row r="30" spans="1:6" x14ac:dyDescent="0.25">
      <c r="A30">
        <v>46400</v>
      </c>
      <c r="B30" t="s">
        <v>35</v>
      </c>
      <c r="C30">
        <v>6</v>
      </c>
      <c r="D30" s="27">
        <v>1</v>
      </c>
      <c r="E30">
        <v>7</v>
      </c>
      <c r="F30" s="1">
        <v>0.1429</v>
      </c>
    </row>
    <row r="31" spans="1:6" x14ac:dyDescent="0.25">
      <c r="A31" s="4">
        <v>46500</v>
      </c>
      <c r="B31" s="4" t="s">
        <v>36</v>
      </c>
      <c r="C31">
        <v>44</v>
      </c>
      <c r="D31" s="27">
        <v>2</v>
      </c>
      <c r="E31">
        <v>46</v>
      </c>
      <c r="F31" s="1">
        <v>4.3499999999999997E-2</v>
      </c>
    </row>
    <row r="32" spans="1:6" x14ac:dyDescent="0.25">
      <c r="A32">
        <v>46900</v>
      </c>
      <c r="B32" t="s">
        <v>37</v>
      </c>
      <c r="C32">
        <v>8</v>
      </c>
      <c r="D32" s="27">
        <v>3</v>
      </c>
      <c r="E32">
        <v>11</v>
      </c>
      <c r="F32" s="1">
        <v>0.2727</v>
      </c>
    </row>
    <row r="33" spans="1:6" x14ac:dyDescent="0.25">
      <c r="A33" s="4">
        <v>47900</v>
      </c>
      <c r="B33" s="4" t="s">
        <v>38</v>
      </c>
      <c r="C33">
        <v>2</v>
      </c>
      <c r="D33" s="27">
        <v>0</v>
      </c>
      <c r="E33">
        <v>2</v>
      </c>
      <c r="F33" s="1">
        <v>0</v>
      </c>
    </row>
    <row r="34" spans="1:6" x14ac:dyDescent="0.25">
      <c r="A34">
        <v>49500</v>
      </c>
      <c r="B34" t="s">
        <v>39</v>
      </c>
      <c r="C34">
        <v>23</v>
      </c>
      <c r="D34" s="27">
        <v>1</v>
      </c>
      <c r="E34">
        <v>24</v>
      </c>
      <c r="F34" s="1">
        <v>4.1700000000000001E-2</v>
      </c>
    </row>
    <row r="35" spans="1:6" x14ac:dyDescent="0.25">
      <c r="A35" s="4">
        <v>50500</v>
      </c>
      <c r="B35" s="4" t="s">
        <v>40</v>
      </c>
      <c r="C35">
        <v>417</v>
      </c>
      <c r="D35" s="27">
        <v>79</v>
      </c>
      <c r="E35">
        <v>496</v>
      </c>
      <c r="F35" s="1">
        <v>0.1593</v>
      </c>
    </row>
    <row r="36" spans="1:6" x14ac:dyDescent="0.25">
      <c r="A36">
        <v>50800</v>
      </c>
      <c r="B36" t="s">
        <v>41</v>
      </c>
      <c r="C36">
        <v>73</v>
      </c>
      <c r="D36" s="27">
        <v>7</v>
      </c>
      <c r="E36">
        <v>80</v>
      </c>
      <c r="F36" s="1">
        <v>8.7499999999999994E-2</v>
      </c>
    </row>
    <row r="37" spans="1:6" x14ac:dyDescent="0.25">
      <c r="A37" s="4">
        <v>51600</v>
      </c>
      <c r="B37" s="4" t="s">
        <v>42</v>
      </c>
      <c r="C37">
        <v>269</v>
      </c>
      <c r="D37" s="27">
        <v>46</v>
      </c>
      <c r="E37">
        <v>315</v>
      </c>
      <c r="F37" s="1">
        <v>0.14599999999999999</v>
      </c>
    </row>
    <row r="38" spans="1:6" x14ac:dyDescent="0.25">
      <c r="A38">
        <v>52100</v>
      </c>
      <c r="B38" t="s">
        <v>43</v>
      </c>
      <c r="C38">
        <v>430</v>
      </c>
      <c r="D38" s="27">
        <v>126</v>
      </c>
      <c r="E38">
        <v>556</v>
      </c>
      <c r="F38" s="1">
        <v>0.2266</v>
      </c>
    </row>
    <row r="39" spans="1:6" x14ac:dyDescent="0.25">
      <c r="A39" s="4">
        <v>52200</v>
      </c>
      <c r="B39" s="4" t="s">
        <v>44</v>
      </c>
      <c r="C39">
        <v>2</v>
      </c>
      <c r="D39" s="27">
        <v>0</v>
      </c>
      <c r="E39">
        <v>2</v>
      </c>
      <c r="F39" s="1">
        <v>0</v>
      </c>
    </row>
    <row r="40" spans="1:6" x14ac:dyDescent="0.25">
      <c r="A40">
        <v>53900</v>
      </c>
      <c r="B40" t="s">
        <v>45</v>
      </c>
      <c r="C40">
        <v>163</v>
      </c>
      <c r="D40" s="27">
        <v>16</v>
      </c>
      <c r="E40">
        <v>179</v>
      </c>
      <c r="F40" s="1">
        <v>8.9399999999999993E-2</v>
      </c>
    </row>
    <row r="41" spans="1:6" x14ac:dyDescent="0.25">
      <c r="A41" s="4">
        <v>55000</v>
      </c>
      <c r="B41" s="4" t="s">
        <v>46</v>
      </c>
      <c r="C41">
        <v>293</v>
      </c>
      <c r="D41" s="27">
        <v>71</v>
      </c>
      <c r="E41">
        <v>364</v>
      </c>
      <c r="F41" s="1">
        <v>0.1951</v>
      </c>
    </row>
    <row r="42" spans="1:6" x14ac:dyDescent="0.25">
      <c r="A42">
        <v>60300</v>
      </c>
      <c r="B42" t="s">
        <v>47</v>
      </c>
      <c r="C42">
        <v>6</v>
      </c>
      <c r="D42" s="27">
        <v>2</v>
      </c>
      <c r="E42">
        <v>8</v>
      </c>
      <c r="F42" s="1">
        <v>0.25</v>
      </c>
    </row>
    <row r="43" spans="1:6" x14ac:dyDescent="0.25">
      <c r="A43" s="4">
        <v>60400</v>
      </c>
      <c r="B43" s="4" t="s">
        <v>48</v>
      </c>
      <c r="C43">
        <v>13</v>
      </c>
      <c r="D43" s="27">
        <v>2</v>
      </c>
      <c r="E43">
        <v>15</v>
      </c>
      <c r="F43" s="1">
        <v>0.1333</v>
      </c>
    </row>
    <row r="44" spans="1:6" x14ac:dyDescent="0.25">
      <c r="A44">
        <v>60600</v>
      </c>
      <c r="B44" t="s">
        <v>49</v>
      </c>
      <c r="C44">
        <v>58</v>
      </c>
      <c r="D44" s="27">
        <v>8</v>
      </c>
      <c r="E44">
        <v>66</v>
      </c>
      <c r="F44" s="1">
        <v>0.1212</v>
      </c>
    </row>
    <row r="45" spans="1:6" x14ac:dyDescent="0.25">
      <c r="A45" s="4">
        <v>60900</v>
      </c>
      <c r="B45" s="4" t="s">
        <v>50</v>
      </c>
      <c r="C45">
        <v>13</v>
      </c>
      <c r="D45" s="27">
        <v>5</v>
      </c>
      <c r="E45">
        <v>18</v>
      </c>
      <c r="F45" s="1">
        <v>0.27779999999999999</v>
      </c>
    </row>
    <row r="46" spans="1:6" x14ac:dyDescent="0.25">
      <c r="A46">
        <v>61100</v>
      </c>
      <c r="B46" t="s">
        <v>51</v>
      </c>
      <c r="C46">
        <v>311</v>
      </c>
      <c r="D46" s="27">
        <v>57</v>
      </c>
      <c r="E46">
        <v>368</v>
      </c>
      <c r="F46" s="1">
        <v>0.15490000000000001</v>
      </c>
    </row>
    <row r="47" spans="1:6" x14ac:dyDescent="0.25">
      <c r="A47" s="4">
        <v>62400</v>
      </c>
      <c r="B47" s="4" t="s">
        <v>52</v>
      </c>
      <c r="C47">
        <v>201</v>
      </c>
      <c r="D47" s="27">
        <v>62</v>
      </c>
      <c r="E47">
        <v>263</v>
      </c>
      <c r="F47" s="1">
        <v>0.23569999999999999</v>
      </c>
    </row>
    <row r="48" spans="1:6" x14ac:dyDescent="0.25">
      <c r="A48">
        <v>63000</v>
      </c>
      <c r="B48" t="s">
        <v>53</v>
      </c>
      <c r="C48" s="25">
        <v>1994</v>
      </c>
      <c r="D48" s="27">
        <v>501</v>
      </c>
      <c r="E48" s="25">
        <v>2495</v>
      </c>
      <c r="F48" s="1">
        <v>0.20080000000000001</v>
      </c>
    </row>
    <row r="49" spans="1:6" x14ac:dyDescent="0.25">
      <c r="A49" s="4">
        <v>63100</v>
      </c>
      <c r="B49" s="4" t="s">
        <v>54</v>
      </c>
      <c r="C49">
        <v>526</v>
      </c>
      <c r="D49" s="27">
        <v>153</v>
      </c>
      <c r="E49">
        <v>679</v>
      </c>
      <c r="F49" s="1">
        <v>0.2253</v>
      </c>
    </row>
    <row r="50" spans="1:6" x14ac:dyDescent="0.25">
      <c r="A50">
        <v>63200</v>
      </c>
      <c r="B50" t="s">
        <v>55</v>
      </c>
      <c r="C50">
        <v>98</v>
      </c>
      <c r="D50" s="27">
        <v>15</v>
      </c>
      <c r="E50">
        <v>113</v>
      </c>
      <c r="F50" s="1">
        <v>0.13270000000000001</v>
      </c>
    </row>
    <row r="51" spans="1:6" x14ac:dyDescent="0.25">
      <c r="A51" s="4">
        <v>64400</v>
      </c>
      <c r="B51" s="4" t="s">
        <v>56</v>
      </c>
      <c r="C51">
        <v>256</v>
      </c>
      <c r="D51" s="27">
        <v>97</v>
      </c>
      <c r="E51">
        <v>353</v>
      </c>
      <c r="F51" s="1">
        <v>0.27479999999999999</v>
      </c>
    </row>
    <row r="52" spans="1:6" x14ac:dyDescent="0.25">
      <c r="A52">
        <v>64500</v>
      </c>
      <c r="B52" t="s">
        <v>57</v>
      </c>
      <c r="C52">
        <v>11</v>
      </c>
      <c r="D52" s="27">
        <v>3</v>
      </c>
      <c r="E52">
        <v>14</v>
      </c>
      <c r="F52" s="1">
        <v>0.21429999999999999</v>
      </c>
    </row>
    <row r="53" spans="1:6" x14ac:dyDescent="0.25">
      <c r="A53" s="4">
        <v>64700</v>
      </c>
      <c r="B53" s="4" t="s">
        <v>58</v>
      </c>
      <c r="C53">
        <v>22</v>
      </c>
      <c r="D53" s="27">
        <v>1</v>
      </c>
      <c r="E53">
        <v>23</v>
      </c>
      <c r="F53" s="1">
        <v>4.3499999999999997E-2</v>
      </c>
    </row>
    <row r="54" spans="1:6" x14ac:dyDescent="0.25">
      <c r="A54">
        <v>66200</v>
      </c>
      <c r="B54" t="s">
        <v>59</v>
      </c>
      <c r="C54">
        <v>182</v>
      </c>
      <c r="D54" s="27">
        <v>80</v>
      </c>
      <c r="E54">
        <v>262</v>
      </c>
      <c r="F54" s="1">
        <v>0.30530000000000002</v>
      </c>
    </row>
    <row r="55" spans="1:6" x14ac:dyDescent="0.25">
      <c r="A55" s="4">
        <v>66500</v>
      </c>
      <c r="B55" s="4" t="s">
        <v>60</v>
      </c>
      <c r="C55" s="25">
        <v>2624</v>
      </c>
      <c r="D55" s="27">
        <v>832</v>
      </c>
      <c r="E55" s="25">
        <v>3456</v>
      </c>
      <c r="F55" s="1">
        <v>0.2407</v>
      </c>
    </row>
    <row r="56" spans="1:6" x14ac:dyDescent="0.25">
      <c r="A56">
        <v>66700</v>
      </c>
      <c r="B56" t="s">
        <v>61</v>
      </c>
      <c r="C56">
        <v>663</v>
      </c>
      <c r="D56" s="27">
        <v>135</v>
      </c>
      <c r="E56">
        <v>798</v>
      </c>
      <c r="F56" s="1">
        <v>0.16919999999999999</v>
      </c>
    </row>
    <row r="57" spans="1:6" x14ac:dyDescent="0.25">
      <c r="A57" s="4">
        <v>66800</v>
      </c>
      <c r="B57" s="4" t="s">
        <v>62</v>
      </c>
      <c r="C57">
        <v>4</v>
      </c>
      <c r="D57" s="27">
        <v>0</v>
      </c>
      <c r="E57">
        <v>4</v>
      </c>
      <c r="F57" s="1">
        <v>0</v>
      </c>
    </row>
    <row r="58" spans="1:6" x14ac:dyDescent="0.25">
      <c r="A58">
        <v>67000</v>
      </c>
      <c r="B58" t="s">
        <v>63</v>
      </c>
      <c r="C58">
        <v>70</v>
      </c>
      <c r="D58" s="27">
        <v>5</v>
      </c>
      <c r="E58">
        <v>75</v>
      </c>
      <c r="F58" s="1">
        <v>6.6699999999999995E-2</v>
      </c>
    </row>
    <row r="59" spans="1:6" x14ac:dyDescent="0.25">
      <c r="A59" s="4">
        <v>68000</v>
      </c>
      <c r="B59" s="4" t="s">
        <v>64</v>
      </c>
      <c r="C59">
        <v>27</v>
      </c>
      <c r="D59" s="27">
        <v>9</v>
      </c>
      <c r="E59">
        <v>36</v>
      </c>
      <c r="F59" s="1">
        <v>0.25</v>
      </c>
    </row>
    <row r="60" spans="1:6" x14ac:dyDescent="0.25">
      <c r="A60">
        <v>69000</v>
      </c>
      <c r="B60" t="s">
        <v>65</v>
      </c>
      <c r="C60" s="25">
        <v>1731</v>
      </c>
      <c r="D60" s="27">
        <v>551</v>
      </c>
      <c r="E60" s="25">
        <v>2282</v>
      </c>
      <c r="F60" s="1">
        <v>0.24149999999999999</v>
      </c>
    </row>
    <row r="61" spans="1:6" x14ac:dyDescent="0.25">
      <c r="A61" s="4">
        <v>70500</v>
      </c>
      <c r="B61" s="4" t="s">
        <v>66</v>
      </c>
      <c r="C61">
        <v>155</v>
      </c>
      <c r="D61" s="27">
        <v>32</v>
      </c>
      <c r="E61">
        <v>187</v>
      </c>
      <c r="F61" s="1">
        <v>0.1711</v>
      </c>
    </row>
    <row r="62" spans="1:6" x14ac:dyDescent="0.25">
      <c r="A62">
        <v>76000</v>
      </c>
      <c r="B62" t="s">
        <v>67</v>
      </c>
      <c r="C62">
        <v>2</v>
      </c>
      <c r="D62" s="27">
        <v>3</v>
      </c>
      <c r="E62">
        <v>5</v>
      </c>
      <c r="F62" s="1">
        <v>0.6</v>
      </c>
    </row>
    <row r="63" spans="1:6" x14ac:dyDescent="0.25">
      <c r="A63" s="4">
        <v>77000</v>
      </c>
      <c r="B63" s="4" t="s">
        <v>68</v>
      </c>
      <c r="C63" s="25">
        <v>1784</v>
      </c>
      <c r="D63" s="27">
        <v>371</v>
      </c>
      <c r="E63" s="25">
        <v>2155</v>
      </c>
      <c r="F63" s="1">
        <v>0.17219999999999999</v>
      </c>
    </row>
    <row r="64" spans="1:6" x14ac:dyDescent="0.25">
      <c r="A64">
        <v>78000</v>
      </c>
      <c r="B64" t="s">
        <v>69</v>
      </c>
      <c r="C64">
        <v>26</v>
      </c>
      <c r="D64" s="27">
        <v>1</v>
      </c>
      <c r="E64">
        <v>27</v>
      </c>
      <c r="F64" s="1">
        <v>3.6999999999999998E-2</v>
      </c>
    </row>
    <row r="65" spans="1:6" x14ac:dyDescent="0.25">
      <c r="A65" s="4">
        <v>79000</v>
      </c>
      <c r="B65" s="4" t="s">
        <v>70</v>
      </c>
      <c r="C65">
        <v>475</v>
      </c>
      <c r="D65" s="27">
        <v>104</v>
      </c>
      <c r="E65">
        <v>579</v>
      </c>
      <c r="F65" s="1">
        <v>0.17960000000000001</v>
      </c>
    </row>
    <row r="66" spans="1:6" x14ac:dyDescent="0.25">
      <c r="A66">
        <v>79500</v>
      </c>
      <c r="B66" t="s">
        <v>71</v>
      </c>
      <c r="C66">
        <v>97</v>
      </c>
      <c r="D66" s="27">
        <v>37</v>
      </c>
      <c r="E66">
        <v>134</v>
      </c>
      <c r="F66" s="1">
        <v>0.27610000000000001</v>
      </c>
    </row>
    <row r="67" spans="1:6" x14ac:dyDescent="0.25">
      <c r="A67" s="4">
        <v>80500</v>
      </c>
      <c r="B67" s="4" t="s">
        <v>72</v>
      </c>
      <c r="C67" s="25">
        <v>2161</v>
      </c>
      <c r="D67" s="27">
        <v>453</v>
      </c>
      <c r="E67" s="25">
        <v>2614</v>
      </c>
      <c r="F67" s="1">
        <v>0.17330000000000001</v>
      </c>
    </row>
    <row r="68" spans="1:6" x14ac:dyDescent="0.25">
      <c r="A68">
        <v>92400</v>
      </c>
      <c r="B68" t="s">
        <v>73</v>
      </c>
      <c r="C68">
        <v>296</v>
      </c>
      <c r="D68" s="27">
        <v>49</v>
      </c>
      <c r="E68">
        <v>345</v>
      </c>
      <c r="F68" s="1">
        <v>0.14199999999999999</v>
      </c>
    </row>
    <row r="69" spans="1:6" x14ac:dyDescent="0.25">
      <c r="A69" s="4">
        <v>94900</v>
      </c>
      <c r="B69" s="4" t="s">
        <v>74</v>
      </c>
      <c r="C69">
        <v>1</v>
      </c>
      <c r="D69" s="27">
        <v>0</v>
      </c>
      <c r="E69">
        <v>1</v>
      </c>
      <c r="F69" s="1">
        <v>0</v>
      </c>
    </row>
    <row r="70" spans="1:6" x14ac:dyDescent="0.25">
      <c r="A70">
        <v>95000</v>
      </c>
      <c r="B70" t="s">
        <v>75</v>
      </c>
      <c r="C70">
        <v>44</v>
      </c>
      <c r="D70" s="27">
        <v>7</v>
      </c>
      <c r="E70">
        <v>51</v>
      </c>
      <c r="F70" s="1">
        <v>0.13730000000000001</v>
      </c>
    </row>
    <row r="71" spans="1:6" x14ac:dyDescent="0.25">
      <c r="A71" t="s">
        <v>77</v>
      </c>
      <c r="C71">
        <f>SUBTOTAL(109,Appendix_C[Filled])</f>
        <v>18122</v>
      </c>
      <c r="D71" s="28">
        <f>SUBTOTAL(109,Appendix_C[Vacant])</f>
        <v>4485</v>
      </c>
      <c r="E71">
        <f>SUBTOTAL(109,Appendix_C[Total Positions])</f>
        <v>22607</v>
      </c>
      <c r="F71" s="1">
        <f>Appendix_C[[#Totals],[Vacant]]/Appendix_C[[#Totals],[Total Positions]]</f>
        <v>0.19838987924094306</v>
      </c>
    </row>
  </sheetData>
  <sheetProtection algorithmName="SHA-512" hashValue="m0WjN4u1qTnLiHg35YWKBgBnuMPJv7c/PjGBT3EHye2C5MgDHlbO+aOKx/WcUWW9Pqi9d3kdRYQOMoIhId6gNg==" saltValue="UVkW23+JgrQM/CNw3uoKkw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808F-2C6E-4113-A0A3-0C531A2C3CF4}">
  <dimension ref="A1:G71"/>
  <sheetViews>
    <sheetView workbookViewId="0">
      <selection activeCell="F71" sqref="F71"/>
    </sheetView>
  </sheetViews>
  <sheetFormatPr defaultRowHeight="15" x14ac:dyDescent="0.25"/>
  <cols>
    <col min="1" max="1" width="7.85546875" customWidth="1"/>
    <col min="2" max="2" width="32" bestFit="1" customWidth="1"/>
    <col min="3" max="3" width="10.28515625" customWidth="1"/>
    <col min="4" max="4" width="9.28515625" customWidth="1"/>
    <col min="5" max="5" width="16.28515625" customWidth="1"/>
    <col min="6" max="6" width="12.28515625" customWidth="1"/>
    <col min="7" max="7" width="12.140625" customWidth="1"/>
  </cols>
  <sheetData>
    <row r="1" spans="1:7" x14ac:dyDescent="0.25">
      <c r="A1" t="s">
        <v>79</v>
      </c>
    </row>
    <row r="2" spans="1:7" s="3" customFormat="1" ht="45" x14ac:dyDescent="0.25">
      <c r="A2" s="3" t="s">
        <v>76</v>
      </c>
      <c r="B2" s="3" t="s">
        <v>78</v>
      </c>
      <c r="C2" s="3" t="s">
        <v>131</v>
      </c>
      <c r="D2" s="3" t="s">
        <v>132</v>
      </c>
      <c r="E2" s="3" t="s">
        <v>133</v>
      </c>
      <c r="F2" s="3" t="s">
        <v>134</v>
      </c>
      <c r="G2" s="3" t="s">
        <v>124</v>
      </c>
    </row>
    <row r="3" spans="1:7" x14ac:dyDescent="0.25">
      <c r="A3">
        <v>30500</v>
      </c>
      <c r="B3" t="s">
        <v>8</v>
      </c>
      <c r="C3">
        <v>4</v>
      </c>
      <c r="D3" s="24">
        <v>2.4199999999999999E-2</v>
      </c>
      <c r="E3">
        <v>2</v>
      </c>
      <c r="F3" s="1">
        <v>1.21E-2</v>
      </c>
      <c r="G3">
        <v>165</v>
      </c>
    </row>
    <row r="4" spans="1:7" x14ac:dyDescent="0.25">
      <c r="A4">
        <v>30800</v>
      </c>
      <c r="B4" t="s">
        <v>9</v>
      </c>
      <c r="C4">
        <v>0</v>
      </c>
      <c r="D4" s="24">
        <v>0</v>
      </c>
      <c r="E4">
        <v>0</v>
      </c>
      <c r="F4" s="1">
        <v>0</v>
      </c>
      <c r="G4">
        <v>24</v>
      </c>
    </row>
    <row r="5" spans="1:7" x14ac:dyDescent="0.25">
      <c r="A5">
        <v>33300</v>
      </c>
      <c r="B5" t="s">
        <v>10</v>
      </c>
      <c r="C5">
        <v>13</v>
      </c>
      <c r="D5" s="24">
        <v>1.6899999999999998E-2</v>
      </c>
      <c r="E5">
        <v>2</v>
      </c>
      <c r="F5" s="1">
        <v>2.5999999999999999E-3</v>
      </c>
      <c r="G5">
        <v>771</v>
      </c>
    </row>
    <row r="6" spans="1:7" x14ac:dyDescent="0.25">
      <c r="A6">
        <v>33700</v>
      </c>
      <c r="B6" t="s">
        <v>11</v>
      </c>
      <c r="C6">
        <v>0</v>
      </c>
      <c r="D6" s="24">
        <v>0</v>
      </c>
      <c r="E6">
        <v>0</v>
      </c>
      <c r="F6" s="1">
        <v>0</v>
      </c>
      <c r="G6">
        <v>2</v>
      </c>
    </row>
    <row r="7" spans="1:7" x14ac:dyDescent="0.25">
      <c r="A7">
        <v>34000</v>
      </c>
      <c r="B7" t="s">
        <v>12</v>
      </c>
      <c r="C7">
        <v>0</v>
      </c>
      <c r="D7" s="24">
        <v>0</v>
      </c>
      <c r="E7">
        <v>0</v>
      </c>
      <c r="F7" s="1">
        <v>0</v>
      </c>
      <c r="G7">
        <v>17</v>
      </c>
    </row>
    <row r="8" spans="1:7" x14ac:dyDescent="0.25">
      <c r="A8">
        <v>34100</v>
      </c>
      <c r="B8" t="s">
        <v>83</v>
      </c>
      <c r="C8">
        <v>2</v>
      </c>
      <c r="D8" s="24">
        <v>1.23E-2</v>
      </c>
      <c r="E8">
        <v>4</v>
      </c>
      <c r="F8" s="1">
        <v>2.47E-2</v>
      </c>
      <c r="G8">
        <v>162</v>
      </c>
    </row>
    <row r="9" spans="1:7" x14ac:dyDescent="0.25">
      <c r="A9">
        <v>34200</v>
      </c>
      <c r="B9" t="s">
        <v>84</v>
      </c>
      <c r="C9">
        <v>0</v>
      </c>
      <c r="D9" s="24">
        <v>0</v>
      </c>
      <c r="E9">
        <v>0</v>
      </c>
      <c r="F9" s="1">
        <v>0</v>
      </c>
      <c r="G9">
        <v>8</v>
      </c>
    </row>
    <row r="10" spans="1:7" x14ac:dyDescent="0.25">
      <c r="A10">
        <v>34300</v>
      </c>
      <c r="B10" t="s">
        <v>15</v>
      </c>
      <c r="C10">
        <v>0</v>
      </c>
      <c r="D10" s="24">
        <v>0</v>
      </c>
      <c r="E10">
        <v>0</v>
      </c>
      <c r="F10" s="1">
        <v>0</v>
      </c>
      <c r="G10">
        <v>23</v>
      </c>
    </row>
    <row r="11" spans="1:7" x14ac:dyDescent="0.25">
      <c r="A11">
        <v>35000</v>
      </c>
      <c r="B11" t="s">
        <v>16</v>
      </c>
      <c r="C11">
        <v>4</v>
      </c>
      <c r="D11" s="24">
        <v>1.41E-2</v>
      </c>
      <c r="E11">
        <v>1</v>
      </c>
      <c r="F11" s="1">
        <v>3.5000000000000001E-3</v>
      </c>
      <c r="G11">
        <v>284</v>
      </c>
    </row>
    <row r="12" spans="1:7" x14ac:dyDescent="0.25">
      <c r="A12">
        <v>35200</v>
      </c>
      <c r="B12" t="s">
        <v>17</v>
      </c>
      <c r="C12">
        <v>3</v>
      </c>
      <c r="D12" s="24">
        <v>4.41E-2</v>
      </c>
      <c r="E12">
        <v>1</v>
      </c>
      <c r="F12" s="1">
        <v>1.47E-2</v>
      </c>
      <c r="G12">
        <v>68</v>
      </c>
    </row>
    <row r="13" spans="1:7" x14ac:dyDescent="0.25">
      <c r="A13">
        <v>36100</v>
      </c>
      <c r="B13" t="s">
        <v>85</v>
      </c>
      <c r="C13">
        <v>3</v>
      </c>
      <c r="D13" s="24">
        <v>1.89E-2</v>
      </c>
      <c r="E13">
        <v>1</v>
      </c>
      <c r="F13" s="1">
        <v>6.3E-3</v>
      </c>
      <c r="G13">
        <v>159</v>
      </c>
    </row>
    <row r="14" spans="1:7" x14ac:dyDescent="0.25">
      <c r="A14">
        <v>36600</v>
      </c>
      <c r="B14" t="s">
        <v>86</v>
      </c>
      <c r="C14">
        <v>1</v>
      </c>
      <c r="D14" s="24">
        <v>1.41E-2</v>
      </c>
      <c r="E14">
        <v>0</v>
      </c>
      <c r="F14" s="1">
        <v>0</v>
      </c>
      <c r="G14">
        <v>71</v>
      </c>
    </row>
    <row r="15" spans="1:7" x14ac:dyDescent="0.25">
      <c r="A15">
        <v>36900</v>
      </c>
      <c r="B15" t="s">
        <v>20</v>
      </c>
      <c r="C15">
        <v>0</v>
      </c>
      <c r="D15" s="24">
        <v>0</v>
      </c>
      <c r="E15">
        <v>0</v>
      </c>
      <c r="F15" s="1">
        <v>0</v>
      </c>
      <c r="G15">
        <v>25</v>
      </c>
    </row>
    <row r="16" spans="1:7" x14ac:dyDescent="0.25">
      <c r="A16">
        <v>37000</v>
      </c>
      <c r="B16" t="s">
        <v>21</v>
      </c>
      <c r="C16">
        <v>1</v>
      </c>
      <c r="D16" s="24">
        <v>1.9199999999999998E-2</v>
      </c>
      <c r="E16">
        <v>0</v>
      </c>
      <c r="F16" s="1">
        <v>0</v>
      </c>
      <c r="G16">
        <v>52</v>
      </c>
    </row>
    <row r="17" spans="1:7" x14ac:dyDescent="0.25">
      <c r="A17">
        <v>37800</v>
      </c>
      <c r="B17" t="s">
        <v>22</v>
      </c>
      <c r="C17">
        <v>1</v>
      </c>
      <c r="D17" s="24">
        <v>2.7E-2</v>
      </c>
      <c r="E17">
        <v>1</v>
      </c>
      <c r="F17" s="1">
        <v>2.7E-2</v>
      </c>
      <c r="G17">
        <v>37</v>
      </c>
    </row>
    <row r="18" spans="1:7" x14ac:dyDescent="0.25">
      <c r="A18">
        <v>39400</v>
      </c>
      <c r="B18" t="s">
        <v>23</v>
      </c>
      <c r="C18">
        <v>0</v>
      </c>
      <c r="D18" s="24">
        <v>0</v>
      </c>
      <c r="E18">
        <v>0</v>
      </c>
      <c r="F18" s="1">
        <v>0</v>
      </c>
      <c r="G18">
        <v>21</v>
      </c>
    </row>
    <row r="19" spans="1:7" x14ac:dyDescent="0.25">
      <c r="A19">
        <v>40400</v>
      </c>
      <c r="B19" t="s">
        <v>24</v>
      </c>
      <c r="C19">
        <v>0</v>
      </c>
      <c r="D19" s="24">
        <v>0</v>
      </c>
      <c r="E19">
        <v>1</v>
      </c>
      <c r="F19" s="1">
        <v>1</v>
      </c>
      <c r="G19">
        <v>1</v>
      </c>
    </row>
    <row r="20" spans="1:7" x14ac:dyDescent="0.25">
      <c r="A20">
        <v>41000</v>
      </c>
      <c r="B20" t="s">
        <v>25</v>
      </c>
      <c r="C20">
        <v>0</v>
      </c>
      <c r="D20" s="24">
        <v>0</v>
      </c>
      <c r="E20">
        <v>0</v>
      </c>
      <c r="F20" s="1">
        <v>0</v>
      </c>
      <c r="G20">
        <v>5</v>
      </c>
    </row>
    <row r="21" spans="1:7" x14ac:dyDescent="0.25">
      <c r="A21">
        <v>41700</v>
      </c>
      <c r="B21" t="s">
        <v>26</v>
      </c>
      <c r="C21">
        <v>0</v>
      </c>
      <c r="D21" s="24">
        <v>0</v>
      </c>
      <c r="E21">
        <v>0</v>
      </c>
      <c r="F21" s="1">
        <v>0</v>
      </c>
      <c r="G21">
        <v>2</v>
      </c>
    </row>
    <row r="22" spans="1:7" x14ac:dyDescent="0.25">
      <c r="A22">
        <v>41800</v>
      </c>
      <c r="B22" t="s">
        <v>27</v>
      </c>
      <c r="C22">
        <v>1</v>
      </c>
      <c r="D22" s="24">
        <v>2.0400000000000001E-2</v>
      </c>
      <c r="E22">
        <v>0</v>
      </c>
      <c r="F22" s="1">
        <v>0</v>
      </c>
      <c r="G22">
        <v>49</v>
      </c>
    </row>
    <row r="23" spans="1:7" x14ac:dyDescent="0.25">
      <c r="A23">
        <v>41900</v>
      </c>
      <c r="B23" t="s">
        <v>87</v>
      </c>
      <c r="C23">
        <v>2</v>
      </c>
      <c r="D23" s="24">
        <v>3.2300000000000002E-2</v>
      </c>
      <c r="E23">
        <v>0</v>
      </c>
      <c r="F23" s="1">
        <v>0</v>
      </c>
      <c r="G23">
        <v>62</v>
      </c>
    </row>
    <row r="24" spans="1:7" x14ac:dyDescent="0.25">
      <c r="A24">
        <v>42000</v>
      </c>
      <c r="B24" t="s">
        <v>29</v>
      </c>
      <c r="C24">
        <v>5</v>
      </c>
      <c r="D24" s="24">
        <v>1.66E-2</v>
      </c>
      <c r="E24">
        <v>1</v>
      </c>
      <c r="F24" s="1">
        <v>3.3E-3</v>
      </c>
      <c r="G24">
        <v>301</v>
      </c>
    </row>
    <row r="25" spans="1:7" x14ac:dyDescent="0.25">
      <c r="A25">
        <v>43000</v>
      </c>
      <c r="B25" t="s">
        <v>30</v>
      </c>
      <c r="C25">
        <v>1</v>
      </c>
      <c r="D25" s="24">
        <v>1.18E-2</v>
      </c>
      <c r="E25">
        <v>0</v>
      </c>
      <c r="F25" s="1">
        <v>0</v>
      </c>
      <c r="G25">
        <v>85</v>
      </c>
    </row>
    <row r="26" spans="1:7" x14ac:dyDescent="0.25">
      <c r="A26">
        <v>44000</v>
      </c>
      <c r="B26" t="s">
        <v>31</v>
      </c>
      <c r="C26">
        <v>2</v>
      </c>
      <c r="D26" s="24">
        <v>1.9400000000000001E-2</v>
      </c>
      <c r="E26">
        <v>0</v>
      </c>
      <c r="F26" s="1">
        <v>0</v>
      </c>
      <c r="G26">
        <v>103</v>
      </c>
    </row>
    <row r="27" spans="1:7" x14ac:dyDescent="0.25">
      <c r="A27">
        <v>44600</v>
      </c>
      <c r="B27" t="s">
        <v>88</v>
      </c>
      <c r="C27">
        <v>1</v>
      </c>
      <c r="D27" s="24">
        <v>7.6899999999999996E-2</v>
      </c>
      <c r="E27">
        <v>1</v>
      </c>
      <c r="F27" s="1">
        <v>7.6899999999999996E-2</v>
      </c>
      <c r="G27">
        <v>13</v>
      </c>
    </row>
    <row r="28" spans="1:7" x14ac:dyDescent="0.25">
      <c r="A28">
        <v>44900</v>
      </c>
      <c r="B28" t="s">
        <v>33</v>
      </c>
      <c r="C28">
        <v>2</v>
      </c>
      <c r="D28" s="24">
        <v>9.5200000000000007E-2</v>
      </c>
      <c r="E28">
        <v>0</v>
      </c>
      <c r="F28" s="1">
        <v>0</v>
      </c>
      <c r="G28">
        <v>21</v>
      </c>
    </row>
    <row r="29" spans="1:7" x14ac:dyDescent="0.25">
      <c r="A29">
        <v>46000</v>
      </c>
      <c r="B29" t="s">
        <v>34</v>
      </c>
      <c r="C29">
        <v>1</v>
      </c>
      <c r="D29" s="24">
        <v>9.0899999999999995E-2</v>
      </c>
      <c r="E29">
        <v>0</v>
      </c>
      <c r="F29" s="1">
        <v>0</v>
      </c>
      <c r="G29">
        <v>11</v>
      </c>
    </row>
    <row r="30" spans="1:7" x14ac:dyDescent="0.25">
      <c r="A30">
        <v>46400</v>
      </c>
      <c r="B30" t="s">
        <v>89</v>
      </c>
      <c r="C30">
        <v>0</v>
      </c>
      <c r="D30" s="24">
        <v>0</v>
      </c>
      <c r="E30">
        <v>0</v>
      </c>
      <c r="F30" s="1">
        <v>0</v>
      </c>
      <c r="G30">
        <v>6</v>
      </c>
    </row>
    <row r="31" spans="1:7" x14ac:dyDescent="0.25">
      <c r="A31">
        <v>46500</v>
      </c>
      <c r="B31" t="s">
        <v>36</v>
      </c>
      <c r="C31">
        <v>1</v>
      </c>
      <c r="D31" s="24">
        <v>2.2700000000000001E-2</v>
      </c>
      <c r="E31">
        <v>0</v>
      </c>
      <c r="F31" s="1">
        <v>0</v>
      </c>
      <c r="G31">
        <v>44</v>
      </c>
    </row>
    <row r="32" spans="1:7" x14ac:dyDescent="0.25">
      <c r="A32">
        <v>46900</v>
      </c>
      <c r="B32" t="s">
        <v>37</v>
      </c>
      <c r="C32">
        <v>0</v>
      </c>
      <c r="D32" s="24">
        <v>0</v>
      </c>
      <c r="E32">
        <v>0</v>
      </c>
      <c r="F32" s="1">
        <v>0</v>
      </c>
      <c r="G32">
        <v>8</v>
      </c>
    </row>
    <row r="33" spans="1:7" x14ac:dyDescent="0.25">
      <c r="A33">
        <v>47900</v>
      </c>
      <c r="B33" t="s">
        <v>38</v>
      </c>
      <c r="C33">
        <v>0</v>
      </c>
      <c r="D33" s="24">
        <v>0</v>
      </c>
      <c r="E33">
        <v>0</v>
      </c>
      <c r="F33" s="1">
        <v>0</v>
      </c>
      <c r="G33">
        <v>2</v>
      </c>
    </row>
    <row r="34" spans="1:7" x14ac:dyDescent="0.25">
      <c r="A34">
        <v>49500</v>
      </c>
      <c r="B34" t="s">
        <v>39</v>
      </c>
      <c r="C34">
        <v>1</v>
      </c>
      <c r="D34" s="24">
        <v>4.3499999999999997E-2</v>
      </c>
      <c r="E34">
        <v>0</v>
      </c>
      <c r="F34" s="1">
        <v>0</v>
      </c>
      <c r="G34">
        <v>23</v>
      </c>
    </row>
    <row r="35" spans="1:7" x14ac:dyDescent="0.25">
      <c r="A35">
        <v>50500</v>
      </c>
      <c r="B35" t="s">
        <v>40</v>
      </c>
      <c r="C35">
        <v>9</v>
      </c>
      <c r="D35" s="24">
        <v>2.1600000000000001E-2</v>
      </c>
      <c r="E35">
        <v>2</v>
      </c>
      <c r="F35" s="1">
        <v>4.7999999999999996E-3</v>
      </c>
      <c r="G35">
        <v>417</v>
      </c>
    </row>
    <row r="36" spans="1:7" x14ac:dyDescent="0.25">
      <c r="A36">
        <v>50800</v>
      </c>
      <c r="B36" t="s">
        <v>41</v>
      </c>
      <c r="C36">
        <v>0</v>
      </c>
      <c r="D36" s="24">
        <v>0</v>
      </c>
      <c r="E36">
        <v>1</v>
      </c>
      <c r="F36" s="1">
        <v>1.37E-2</v>
      </c>
      <c r="G36">
        <v>73</v>
      </c>
    </row>
    <row r="37" spans="1:7" x14ac:dyDescent="0.25">
      <c r="A37">
        <v>51600</v>
      </c>
      <c r="B37" t="s">
        <v>42</v>
      </c>
      <c r="C37">
        <v>4</v>
      </c>
      <c r="D37" s="24">
        <v>1.49E-2</v>
      </c>
      <c r="E37">
        <v>0</v>
      </c>
      <c r="F37" s="1">
        <v>0</v>
      </c>
      <c r="G37">
        <v>269</v>
      </c>
    </row>
    <row r="38" spans="1:7" x14ac:dyDescent="0.25">
      <c r="A38">
        <v>52100</v>
      </c>
      <c r="B38" t="s">
        <v>90</v>
      </c>
      <c r="C38">
        <v>13</v>
      </c>
      <c r="D38" s="24">
        <v>3.0099999999999998E-2</v>
      </c>
      <c r="E38">
        <v>5</v>
      </c>
      <c r="F38" s="1">
        <v>1.1599999999999999E-2</v>
      </c>
      <c r="G38">
        <v>432</v>
      </c>
    </row>
    <row r="39" spans="1:7" x14ac:dyDescent="0.25">
      <c r="A39">
        <v>52200</v>
      </c>
      <c r="B39" t="s">
        <v>44</v>
      </c>
      <c r="C39">
        <v>0</v>
      </c>
      <c r="D39" s="24">
        <v>0</v>
      </c>
      <c r="E39">
        <v>0</v>
      </c>
      <c r="F39" s="1">
        <v>0</v>
      </c>
      <c r="G39">
        <v>2</v>
      </c>
    </row>
    <row r="40" spans="1:7" x14ac:dyDescent="0.25">
      <c r="A40">
        <v>53900</v>
      </c>
      <c r="B40" t="s">
        <v>45</v>
      </c>
      <c r="C40">
        <v>3</v>
      </c>
      <c r="D40" s="24">
        <v>1.84E-2</v>
      </c>
      <c r="E40">
        <v>1</v>
      </c>
      <c r="F40" s="1">
        <v>6.1000000000000004E-3</v>
      </c>
      <c r="G40">
        <v>163</v>
      </c>
    </row>
    <row r="41" spans="1:7" x14ac:dyDescent="0.25">
      <c r="A41">
        <v>55000</v>
      </c>
      <c r="B41" t="s">
        <v>91</v>
      </c>
      <c r="C41">
        <v>9</v>
      </c>
      <c r="D41" s="24">
        <v>3.0700000000000002E-2</v>
      </c>
      <c r="E41">
        <v>0</v>
      </c>
      <c r="F41" s="1">
        <v>0</v>
      </c>
      <c r="G41">
        <v>293</v>
      </c>
    </row>
    <row r="42" spans="1:7" x14ac:dyDescent="0.25">
      <c r="A42">
        <v>60300</v>
      </c>
      <c r="B42" t="s">
        <v>92</v>
      </c>
      <c r="C42">
        <v>0</v>
      </c>
      <c r="D42" s="24">
        <v>0</v>
      </c>
      <c r="E42">
        <v>0</v>
      </c>
      <c r="F42" s="1">
        <v>0</v>
      </c>
      <c r="G42">
        <v>6</v>
      </c>
    </row>
    <row r="43" spans="1:7" x14ac:dyDescent="0.25">
      <c r="A43">
        <v>60400</v>
      </c>
      <c r="B43" t="s">
        <v>93</v>
      </c>
      <c r="C43">
        <v>0</v>
      </c>
      <c r="D43" s="24">
        <v>0</v>
      </c>
      <c r="E43">
        <v>0</v>
      </c>
      <c r="F43" s="1">
        <v>0</v>
      </c>
      <c r="G43">
        <v>13</v>
      </c>
    </row>
    <row r="44" spans="1:7" x14ac:dyDescent="0.25">
      <c r="A44">
        <v>60600</v>
      </c>
      <c r="B44" t="s">
        <v>49</v>
      </c>
      <c r="C44">
        <v>0</v>
      </c>
      <c r="D44" s="24">
        <v>0</v>
      </c>
      <c r="E44">
        <v>0</v>
      </c>
      <c r="F44" s="1">
        <v>0</v>
      </c>
      <c r="G44">
        <v>58</v>
      </c>
    </row>
    <row r="45" spans="1:7" x14ac:dyDescent="0.25">
      <c r="A45">
        <v>60900</v>
      </c>
      <c r="B45" t="s">
        <v>50</v>
      </c>
      <c r="C45">
        <v>0</v>
      </c>
      <c r="D45" s="24">
        <v>0</v>
      </c>
      <c r="E45">
        <v>0</v>
      </c>
      <c r="F45" s="1">
        <v>0</v>
      </c>
      <c r="G45">
        <v>13</v>
      </c>
    </row>
    <row r="46" spans="1:7" x14ac:dyDescent="0.25">
      <c r="A46">
        <v>61100</v>
      </c>
      <c r="B46" t="s">
        <v>51</v>
      </c>
      <c r="C46">
        <v>7</v>
      </c>
      <c r="D46" s="24">
        <v>2.24E-2</v>
      </c>
      <c r="E46">
        <v>1</v>
      </c>
      <c r="F46" s="1">
        <v>3.2000000000000002E-3</v>
      </c>
      <c r="G46">
        <v>312</v>
      </c>
    </row>
    <row r="47" spans="1:7" x14ac:dyDescent="0.25">
      <c r="A47">
        <v>62400</v>
      </c>
      <c r="B47" t="s">
        <v>135</v>
      </c>
      <c r="C47">
        <v>2</v>
      </c>
      <c r="D47" s="24">
        <v>9.9000000000000008E-3</v>
      </c>
      <c r="E47">
        <v>2</v>
      </c>
      <c r="F47" s="1">
        <v>9.9000000000000008E-3</v>
      </c>
      <c r="G47">
        <v>202</v>
      </c>
    </row>
    <row r="48" spans="1:7" x14ac:dyDescent="0.25">
      <c r="A48">
        <v>63000</v>
      </c>
      <c r="B48" t="s">
        <v>53</v>
      </c>
      <c r="C48">
        <v>48</v>
      </c>
      <c r="D48" s="24">
        <v>2.4E-2</v>
      </c>
      <c r="E48">
        <v>8</v>
      </c>
      <c r="F48" s="1">
        <v>4.0000000000000001E-3</v>
      </c>
      <c r="G48" s="25">
        <v>2004</v>
      </c>
    </row>
    <row r="49" spans="1:7" x14ac:dyDescent="0.25">
      <c r="A49">
        <v>63100</v>
      </c>
      <c r="B49" t="s">
        <v>95</v>
      </c>
      <c r="C49">
        <v>9</v>
      </c>
      <c r="D49" s="24">
        <v>1.7100000000000001E-2</v>
      </c>
      <c r="E49">
        <v>4</v>
      </c>
      <c r="F49" s="1">
        <v>7.6E-3</v>
      </c>
      <c r="G49">
        <v>526</v>
      </c>
    </row>
    <row r="50" spans="1:7" x14ac:dyDescent="0.25">
      <c r="A50">
        <v>63200</v>
      </c>
      <c r="B50" t="s">
        <v>96</v>
      </c>
      <c r="C50">
        <v>1</v>
      </c>
      <c r="D50" s="24">
        <v>1.0200000000000001E-2</v>
      </c>
      <c r="E50">
        <v>0</v>
      </c>
      <c r="F50" s="1">
        <v>0</v>
      </c>
      <c r="G50">
        <v>98</v>
      </c>
    </row>
    <row r="51" spans="1:7" x14ac:dyDescent="0.25">
      <c r="A51">
        <v>64400</v>
      </c>
      <c r="B51" t="s">
        <v>97</v>
      </c>
      <c r="C51">
        <v>8</v>
      </c>
      <c r="D51" s="24">
        <v>3.1300000000000001E-2</v>
      </c>
      <c r="E51">
        <v>1</v>
      </c>
      <c r="F51" s="1">
        <v>3.8999999999999998E-3</v>
      </c>
      <c r="G51">
        <v>256</v>
      </c>
    </row>
    <row r="52" spans="1:7" x14ac:dyDescent="0.25">
      <c r="A52">
        <v>64500</v>
      </c>
      <c r="B52" t="s">
        <v>98</v>
      </c>
      <c r="C52">
        <v>0</v>
      </c>
      <c r="D52" s="24">
        <v>0</v>
      </c>
      <c r="E52">
        <v>0</v>
      </c>
      <c r="F52" s="1">
        <v>0</v>
      </c>
      <c r="G52">
        <v>11</v>
      </c>
    </row>
    <row r="53" spans="1:7" x14ac:dyDescent="0.25">
      <c r="A53">
        <v>64700</v>
      </c>
      <c r="B53" t="s">
        <v>99</v>
      </c>
      <c r="C53">
        <v>0</v>
      </c>
      <c r="D53" s="24">
        <v>0</v>
      </c>
      <c r="E53">
        <v>0</v>
      </c>
      <c r="F53" s="1">
        <v>0</v>
      </c>
      <c r="G53">
        <v>22</v>
      </c>
    </row>
    <row r="54" spans="1:7" x14ac:dyDescent="0.25">
      <c r="A54">
        <v>66200</v>
      </c>
      <c r="B54" t="s">
        <v>59</v>
      </c>
      <c r="C54">
        <v>8</v>
      </c>
      <c r="D54" s="24">
        <v>4.3499999999999997E-2</v>
      </c>
      <c r="E54">
        <v>1</v>
      </c>
      <c r="F54" s="1">
        <v>5.4000000000000003E-3</v>
      </c>
      <c r="G54">
        <v>184</v>
      </c>
    </row>
    <row r="55" spans="1:7" x14ac:dyDescent="0.25">
      <c r="A55">
        <v>66500</v>
      </c>
      <c r="B55" t="s">
        <v>60</v>
      </c>
      <c r="C55">
        <v>87</v>
      </c>
      <c r="D55" s="24">
        <v>3.27E-2</v>
      </c>
      <c r="E55">
        <v>19</v>
      </c>
      <c r="F55" s="1">
        <v>7.1000000000000004E-3</v>
      </c>
      <c r="G55" s="25">
        <v>2664</v>
      </c>
    </row>
    <row r="56" spans="1:7" x14ac:dyDescent="0.25">
      <c r="A56">
        <v>66700</v>
      </c>
      <c r="B56" t="s">
        <v>61</v>
      </c>
      <c r="C56">
        <v>7</v>
      </c>
      <c r="D56" s="24">
        <v>1.0500000000000001E-2</v>
      </c>
      <c r="E56">
        <v>4</v>
      </c>
      <c r="F56" s="1">
        <v>6.0000000000000001E-3</v>
      </c>
      <c r="G56">
        <v>664</v>
      </c>
    </row>
    <row r="57" spans="1:7" x14ac:dyDescent="0.25">
      <c r="A57">
        <v>66800</v>
      </c>
      <c r="B57" t="s">
        <v>100</v>
      </c>
      <c r="C57">
        <v>0</v>
      </c>
      <c r="D57" s="24">
        <v>0</v>
      </c>
      <c r="E57">
        <v>0</v>
      </c>
      <c r="F57" s="1">
        <v>0</v>
      </c>
      <c r="G57">
        <v>4</v>
      </c>
    </row>
    <row r="58" spans="1:7" x14ac:dyDescent="0.25">
      <c r="A58">
        <v>67000</v>
      </c>
      <c r="B58" t="s">
        <v>63</v>
      </c>
      <c r="C58">
        <v>2</v>
      </c>
      <c r="D58" s="24">
        <v>2.86E-2</v>
      </c>
      <c r="E58">
        <v>0</v>
      </c>
      <c r="F58" s="1">
        <v>0</v>
      </c>
      <c r="G58">
        <v>70</v>
      </c>
    </row>
    <row r="59" spans="1:7" x14ac:dyDescent="0.25">
      <c r="A59">
        <v>68000</v>
      </c>
      <c r="B59" t="s">
        <v>101</v>
      </c>
      <c r="C59">
        <v>0</v>
      </c>
      <c r="D59" s="24">
        <v>0</v>
      </c>
      <c r="E59">
        <v>1</v>
      </c>
      <c r="F59" s="1">
        <v>3.6999999999999998E-2</v>
      </c>
      <c r="G59">
        <v>27</v>
      </c>
    </row>
    <row r="60" spans="1:7" x14ac:dyDescent="0.25">
      <c r="A60">
        <v>69000</v>
      </c>
      <c r="B60" t="s">
        <v>102</v>
      </c>
      <c r="C60">
        <v>71</v>
      </c>
      <c r="D60" s="24">
        <v>4.0899999999999999E-2</v>
      </c>
      <c r="E60">
        <v>17</v>
      </c>
      <c r="F60" s="1">
        <v>9.7999999999999997E-3</v>
      </c>
      <c r="G60" s="25">
        <v>1734</v>
      </c>
    </row>
    <row r="61" spans="1:7" x14ac:dyDescent="0.25">
      <c r="A61">
        <v>70500</v>
      </c>
      <c r="B61" t="s">
        <v>66</v>
      </c>
      <c r="C61">
        <v>8</v>
      </c>
      <c r="D61" s="24">
        <v>5.16E-2</v>
      </c>
      <c r="E61">
        <v>2</v>
      </c>
      <c r="F61" s="1">
        <v>1.29E-2</v>
      </c>
      <c r="G61">
        <v>155</v>
      </c>
    </row>
    <row r="62" spans="1:7" x14ac:dyDescent="0.25">
      <c r="A62">
        <v>76000</v>
      </c>
      <c r="B62" t="s">
        <v>67</v>
      </c>
      <c r="C62">
        <v>0</v>
      </c>
      <c r="D62" s="24">
        <v>0</v>
      </c>
      <c r="E62">
        <v>0</v>
      </c>
      <c r="F62" s="1">
        <v>0</v>
      </c>
      <c r="G62">
        <v>2</v>
      </c>
    </row>
    <row r="63" spans="1:7" x14ac:dyDescent="0.25">
      <c r="A63">
        <v>77000</v>
      </c>
      <c r="B63" t="s">
        <v>68</v>
      </c>
      <c r="C63">
        <v>66</v>
      </c>
      <c r="D63" s="24">
        <v>3.6299999999999999E-2</v>
      </c>
      <c r="E63">
        <v>12</v>
      </c>
      <c r="F63" s="1">
        <v>6.6E-3</v>
      </c>
      <c r="G63" s="25">
        <v>1819</v>
      </c>
    </row>
    <row r="64" spans="1:7" x14ac:dyDescent="0.25">
      <c r="A64">
        <v>78000</v>
      </c>
      <c r="B64" t="s">
        <v>103</v>
      </c>
      <c r="C64">
        <v>0</v>
      </c>
      <c r="D64" s="24">
        <v>0</v>
      </c>
      <c r="E64">
        <v>0</v>
      </c>
      <c r="F64" s="1">
        <v>0</v>
      </c>
      <c r="G64">
        <v>26</v>
      </c>
    </row>
    <row r="65" spans="1:7" x14ac:dyDescent="0.25">
      <c r="A65">
        <v>79000</v>
      </c>
      <c r="B65" t="s">
        <v>70</v>
      </c>
      <c r="C65">
        <v>4</v>
      </c>
      <c r="D65" s="24">
        <v>8.3999999999999995E-3</v>
      </c>
      <c r="E65">
        <v>1</v>
      </c>
      <c r="F65" s="1">
        <v>2.0999999999999999E-3</v>
      </c>
      <c r="G65">
        <v>475</v>
      </c>
    </row>
    <row r="66" spans="1:7" x14ac:dyDescent="0.25">
      <c r="A66">
        <v>79500</v>
      </c>
      <c r="B66" t="s">
        <v>104</v>
      </c>
      <c r="C66">
        <v>2</v>
      </c>
      <c r="D66" s="24">
        <v>2.06E-2</v>
      </c>
      <c r="E66">
        <v>1</v>
      </c>
      <c r="F66" s="1">
        <v>1.03E-2</v>
      </c>
      <c r="G66">
        <v>97</v>
      </c>
    </row>
    <row r="67" spans="1:7" x14ac:dyDescent="0.25">
      <c r="A67">
        <v>80500</v>
      </c>
      <c r="B67" t="s">
        <v>72</v>
      </c>
      <c r="C67">
        <v>35</v>
      </c>
      <c r="D67" s="24">
        <v>1.6199999999999999E-2</v>
      </c>
      <c r="E67">
        <v>6</v>
      </c>
      <c r="F67" s="1">
        <v>2.8E-3</v>
      </c>
      <c r="G67" s="25">
        <v>2167</v>
      </c>
    </row>
    <row r="68" spans="1:7" x14ac:dyDescent="0.25">
      <c r="A68">
        <v>92400</v>
      </c>
      <c r="B68" t="s">
        <v>73</v>
      </c>
      <c r="C68">
        <v>4</v>
      </c>
      <c r="D68" s="24">
        <v>1.35E-2</v>
      </c>
      <c r="E68">
        <v>1</v>
      </c>
      <c r="F68" s="1">
        <v>3.3999999999999998E-3</v>
      </c>
      <c r="G68">
        <v>297</v>
      </c>
    </row>
    <row r="69" spans="1:7" x14ac:dyDescent="0.25">
      <c r="A69">
        <v>94900</v>
      </c>
      <c r="B69" t="s">
        <v>74</v>
      </c>
      <c r="C69">
        <v>0</v>
      </c>
      <c r="D69" s="24">
        <v>0</v>
      </c>
      <c r="E69">
        <v>0</v>
      </c>
      <c r="F69" s="1">
        <v>0</v>
      </c>
      <c r="G69">
        <v>1</v>
      </c>
    </row>
    <row r="70" spans="1:7" x14ac:dyDescent="0.25">
      <c r="A70">
        <v>95000</v>
      </c>
      <c r="B70" t="s">
        <v>75</v>
      </c>
      <c r="C70">
        <v>1</v>
      </c>
      <c r="D70" s="24">
        <v>2.2700000000000001E-2</v>
      </c>
      <c r="E70">
        <v>0</v>
      </c>
      <c r="F70" s="1">
        <v>0</v>
      </c>
      <c r="G70">
        <v>44</v>
      </c>
    </row>
    <row r="71" spans="1:7" x14ac:dyDescent="0.25">
      <c r="A71" t="s">
        <v>77</v>
      </c>
      <c r="C71" s="2">
        <f>SUBTOTAL(109,Appendix_D[Voluntary])</f>
        <v>457</v>
      </c>
      <c r="D71" s="24">
        <f>Appendix_D[[#Totals],[Voluntary]]/Appendix_D[[#Totals],[Total Employees]]</f>
        <v>2.5075445816186558E-2</v>
      </c>
      <c r="E71" s="2">
        <f>SUBTOTAL(109,Appendix_D[Involuntary])</f>
        <v>105</v>
      </c>
      <c r="F71" s="1">
        <f>Appendix_D[[#Totals],[Involuntary]]/Appendix_D[[#Totals],[Total Employees]]</f>
        <v>5.7613168724279839E-3</v>
      </c>
      <c r="G71">
        <f>SUBTOTAL(109,Appendix_D[Total Employees])</f>
        <v>18225</v>
      </c>
    </row>
  </sheetData>
  <sheetProtection algorithmName="SHA-512" hashValue="O05m10izojzAEZnKWrA3jh3gkro9IrO8PrxfqEU8yqkwljwUZlJRq4fv4phDGlCDSxhpLkiQAAj9jpimQdNadA==" saltValue="GNcUibKhL286l43k0MMyzA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2960-32A9-476C-A9EC-50833B1CA784}">
  <dimension ref="A1:D71"/>
  <sheetViews>
    <sheetView workbookViewId="0">
      <selection activeCell="D74" sqref="D74"/>
    </sheetView>
  </sheetViews>
  <sheetFormatPr defaultRowHeight="15" x14ac:dyDescent="0.25"/>
  <cols>
    <col min="2" max="2" width="32" bestFit="1" customWidth="1"/>
    <col min="3" max="3" width="14.5703125" style="29" customWidth="1"/>
    <col min="4" max="4" width="20" style="29" customWidth="1"/>
  </cols>
  <sheetData>
    <row r="1" spans="1:4" x14ac:dyDescent="0.25">
      <c r="A1" t="s">
        <v>80</v>
      </c>
    </row>
    <row r="2" spans="1:4" x14ac:dyDescent="0.25">
      <c r="A2" t="s">
        <v>76</v>
      </c>
      <c r="B2" t="s">
        <v>3</v>
      </c>
      <c r="C2" s="29" t="s">
        <v>125</v>
      </c>
      <c r="D2" s="29" t="s">
        <v>126</v>
      </c>
    </row>
    <row r="3" spans="1:4" x14ac:dyDescent="0.25">
      <c r="A3">
        <v>30500</v>
      </c>
      <c r="B3" t="s">
        <v>8</v>
      </c>
      <c r="C3" s="29">
        <v>1</v>
      </c>
      <c r="D3" s="29">
        <v>0</v>
      </c>
    </row>
    <row r="4" spans="1:4" x14ac:dyDescent="0.25">
      <c r="A4">
        <v>30800</v>
      </c>
      <c r="B4" t="s">
        <v>9</v>
      </c>
      <c r="C4" s="29" t="s">
        <v>109</v>
      </c>
      <c r="D4" s="29" t="s">
        <v>109</v>
      </c>
    </row>
    <row r="5" spans="1:4" x14ac:dyDescent="0.25">
      <c r="A5">
        <v>33300</v>
      </c>
      <c r="B5" t="s">
        <v>10</v>
      </c>
      <c r="C5" s="29">
        <v>0.75</v>
      </c>
      <c r="D5" s="29">
        <v>0.25</v>
      </c>
    </row>
    <row r="6" spans="1:4" x14ac:dyDescent="0.25">
      <c r="A6">
        <v>33700</v>
      </c>
      <c r="B6" t="s">
        <v>11</v>
      </c>
      <c r="C6" s="29">
        <v>1</v>
      </c>
      <c r="D6" s="29">
        <v>0</v>
      </c>
    </row>
    <row r="7" spans="1:4" x14ac:dyDescent="0.25">
      <c r="A7">
        <v>34000</v>
      </c>
      <c r="B7" t="s">
        <v>12</v>
      </c>
      <c r="C7" s="29" t="s">
        <v>109</v>
      </c>
      <c r="D7" s="29" t="s">
        <v>109</v>
      </c>
    </row>
    <row r="8" spans="1:4" x14ac:dyDescent="0.25">
      <c r="A8">
        <v>34100</v>
      </c>
      <c r="B8" t="s">
        <v>13</v>
      </c>
      <c r="C8" s="29">
        <v>1</v>
      </c>
      <c r="D8" s="29">
        <v>0</v>
      </c>
    </row>
    <row r="9" spans="1:4" x14ac:dyDescent="0.25">
      <c r="A9">
        <v>34200</v>
      </c>
      <c r="B9" t="s">
        <v>14</v>
      </c>
      <c r="C9" s="29" t="s">
        <v>109</v>
      </c>
      <c r="D9" s="29" t="s">
        <v>109</v>
      </c>
    </row>
    <row r="10" spans="1:4" x14ac:dyDescent="0.25">
      <c r="A10">
        <v>34300</v>
      </c>
      <c r="B10" t="s">
        <v>15</v>
      </c>
      <c r="C10" s="29">
        <v>0</v>
      </c>
      <c r="D10" s="29">
        <v>1</v>
      </c>
    </row>
    <row r="11" spans="1:4" x14ac:dyDescent="0.25">
      <c r="A11">
        <v>35000</v>
      </c>
      <c r="B11" t="s">
        <v>16</v>
      </c>
      <c r="C11" s="29">
        <v>0.85699999999999998</v>
      </c>
      <c r="D11" s="29">
        <v>0.14299999999999999</v>
      </c>
    </row>
    <row r="12" spans="1:4" x14ac:dyDescent="0.25">
      <c r="A12">
        <v>35200</v>
      </c>
      <c r="B12" t="s">
        <v>17</v>
      </c>
      <c r="C12" s="29">
        <v>1</v>
      </c>
      <c r="D12" s="29">
        <v>0</v>
      </c>
    </row>
    <row r="13" spans="1:4" x14ac:dyDescent="0.25">
      <c r="A13">
        <v>36100</v>
      </c>
      <c r="B13" t="s">
        <v>18</v>
      </c>
      <c r="C13" s="29">
        <v>1</v>
      </c>
      <c r="D13" s="29">
        <v>0</v>
      </c>
    </row>
    <row r="14" spans="1:4" x14ac:dyDescent="0.25">
      <c r="A14">
        <v>36600</v>
      </c>
      <c r="B14" t="s">
        <v>19</v>
      </c>
      <c r="C14" s="29" t="s">
        <v>109</v>
      </c>
      <c r="D14" s="29" t="s">
        <v>109</v>
      </c>
    </row>
    <row r="15" spans="1:4" x14ac:dyDescent="0.25">
      <c r="A15">
        <v>36900</v>
      </c>
      <c r="B15" t="s">
        <v>20</v>
      </c>
      <c r="C15" s="29" t="s">
        <v>109</v>
      </c>
      <c r="D15" s="29" t="s">
        <v>109</v>
      </c>
    </row>
    <row r="16" spans="1:4" x14ac:dyDescent="0.25">
      <c r="A16">
        <v>37000</v>
      </c>
      <c r="B16" t="s">
        <v>21</v>
      </c>
      <c r="C16" s="29">
        <v>0.5</v>
      </c>
      <c r="D16" s="29">
        <v>0.5</v>
      </c>
    </row>
    <row r="17" spans="1:4" x14ac:dyDescent="0.25">
      <c r="A17">
        <v>37800</v>
      </c>
      <c r="B17" t="s">
        <v>22</v>
      </c>
      <c r="C17" s="29">
        <v>1</v>
      </c>
      <c r="D17" s="29">
        <v>0</v>
      </c>
    </row>
    <row r="18" spans="1:4" x14ac:dyDescent="0.25">
      <c r="A18">
        <v>39400</v>
      </c>
      <c r="B18" t="s">
        <v>23</v>
      </c>
      <c r="C18" s="29" t="s">
        <v>109</v>
      </c>
      <c r="D18" s="29" t="s">
        <v>109</v>
      </c>
    </row>
    <row r="19" spans="1:4" x14ac:dyDescent="0.25">
      <c r="A19">
        <v>40400</v>
      </c>
      <c r="B19" t="s">
        <v>24</v>
      </c>
      <c r="C19" s="29" t="s">
        <v>109</v>
      </c>
      <c r="D19" s="29" t="s">
        <v>109</v>
      </c>
    </row>
    <row r="20" spans="1:4" x14ac:dyDescent="0.25">
      <c r="A20">
        <v>41000</v>
      </c>
      <c r="B20" t="s">
        <v>25</v>
      </c>
      <c r="C20" s="29">
        <v>1</v>
      </c>
      <c r="D20" s="29">
        <v>0</v>
      </c>
    </row>
    <row r="21" spans="1:4" x14ac:dyDescent="0.25">
      <c r="A21">
        <v>41700</v>
      </c>
      <c r="B21" t="s">
        <v>26</v>
      </c>
      <c r="C21" s="29" t="s">
        <v>109</v>
      </c>
      <c r="D21" s="29" t="s">
        <v>109</v>
      </c>
    </row>
    <row r="22" spans="1:4" x14ac:dyDescent="0.25">
      <c r="A22">
        <v>41800</v>
      </c>
      <c r="B22" t="s">
        <v>27</v>
      </c>
      <c r="C22" s="29">
        <v>1</v>
      </c>
      <c r="D22" s="29">
        <v>0</v>
      </c>
    </row>
    <row r="23" spans="1:4" x14ac:dyDescent="0.25">
      <c r="A23">
        <v>41900</v>
      </c>
      <c r="B23" t="s">
        <v>28</v>
      </c>
      <c r="C23" s="29">
        <v>1</v>
      </c>
      <c r="D23" s="29">
        <v>0</v>
      </c>
    </row>
    <row r="24" spans="1:4" x14ac:dyDescent="0.25">
      <c r="A24">
        <v>42000</v>
      </c>
      <c r="B24" t="s">
        <v>29</v>
      </c>
      <c r="C24" s="29">
        <v>0.4</v>
      </c>
      <c r="D24" s="29">
        <v>0.6</v>
      </c>
    </row>
    <row r="25" spans="1:4" x14ac:dyDescent="0.25">
      <c r="A25">
        <v>43000</v>
      </c>
      <c r="B25" t="s">
        <v>30</v>
      </c>
      <c r="C25" s="29">
        <v>1</v>
      </c>
      <c r="D25" s="29">
        <v>0</v>
      </c>
    </row>
    <row r="26" spans="1:4" x14ac:dyDescent="0.25">
      <c r="A26">
        <v>44000</v>
      </c>
      <c r="B26" t="s">
        <v>31</v>
      </c>
      <c r="C26" s="29">
        <v>1</v>
      </c>
      <c r="D26" s="29">
        <v>0</v>
      </c>
    </row>
    <row r="27" spans="1:4" x14ac:dyDescent="0.25">
      <c r="A27">
        <v>44600</v>
      </c>
      <c r="B27" t="s">
        <v>32</v>
      </c>
      <c r="C27" s="29">
        <v>1</v>
      </c>
      <c r="D27" s="29">
        <v>0</v>
      </c>
    </row>
    <row r="28" spans="1:4" x14ac:dyDescent="0.25">
      <c r="A28">
        <v>44900</v>
      </c>
      <c r="B28" t="s">
        <v>33</v>
      </c>
      <c r="C28" s="29">
        <v>1</v>
      </c>
      <c r="D28" s="29">
        <v>0</v>
      </c>
    </row>
    <row r="29" spans="1:4" x14ac:dyDescent="0.25">
      <c r="A29">
        <v>46000</v>
      </c>
      <c r="B29" t="s">
        <v>34</v>
      </c>
      <c r="C29" s="29" t="s">
        <v>109</v>
      </c>
      <c r="D29" s="29" t="s">
        <v>109</v>
      </c>
    </row>
    <row r="30" spans="1:4" x14ac:dyDescent="0.25">
      <c r="A30">
        <v>46400</v>
      </c>
      <c r="B30" t="s">
        <v>35</v>
      </c>
      <c r="C30" s="29" t="s">
        <v>109</v>
      </c>
      <c r="D30" s="29" t="s">
        <v>109</v>
      </c>
    </row>
    <row r="31" spans="1:4" x14ac:dyDescent="0.25">
      <c r="A31">
        <v>46500</v>
      </c>
      <c r="B31" t="s">
        <v>36</v>
      </c>
      <c r="C31" s="29" t="s">
        <v>109</v>
      </c>
      <c r="D31" s="29" t="s">
        <v>109</v>
      </c>
    </row>
    <row r="32" spans="1:4" x14ac:dyDescent="0.25">
      <c r="A32">
        <v>46900</v>
      </c>
      <c r="B32" t="s">
        <v>37</v>
      </c>
      <c r="C32" s="29" t="s">
        <v>109</v>
      </c>
      <c r="D32" s="29" t="s">
        <v>109</v>
      </c>
    </row>
    <row r="33" spans="1:4" x14ac:dyDescent="0.25">
      <c r="A33">
        <v>47900</v>
      </c>
      <c r="B33" t="s">
        <v>38</v>
      </c>
      <c r="C33" s="29" t="s">
        <v>109</v>
      </c>
      <c r="D33" s="29" t="s">
        <v>109</v>
      </c>
    </row>
    <row r="34" spans="1:4" x14ac:dyDescent="0.25">
      <c r="A34">
        <v>49500</v>
      </c>
      <c r="B34" t="s">
        <v>39</v>
      </c>
      <c r="C34" s="29" t="s">
        <v>109</v>
      </c>
      <c r="D34" s="29" t="s">
        <v>109</v>
      </c>
    </row>
    <row r="35" spans="1:4" x14ac:dyDescent="0.25">
      <c r="A35">
        <v>50500</v>
      </c>
      <c r="B35" t="s">
        <v>40</v>
      </c>
      <c r="C35" s="29">
        <v>0.75</v>
      </c>
      <c r="D35" s="29">
        <v>0.25</v>
      </c>
    </row>
    <row r="36" spans="1:4" x14ac:dyDescent="0.25">
      <c r="A36">
        <v>50800</v>
      </c>
      <c r="B36" t="s">
        <v>41</v>
      </c>
      <c r="C36" s="29">
        <v>1</v>
      </c>
      <c r="D36" s="29">
        <v>0</v>
      </c>
    </row>
    <row r="37" spans="1:4" x14ac:dyDescent="0.25">
      <c r="A37">
        <v>51600</v>
      </c>
      <c r="B37" t="s">
        <v>42</v>
      </c>
      <c r="C37" s="29">
        <v>0.83299999999999996</v>
      </c>
      <c r="D37" s="29">
        <v>0.16700000000000001</v>
      </c>
    </row>
    <row r="38" spans="1:4" x14ac:dyDescent="0.25">
      <c r="A38">
        <v>52100</v>
      </c>
      <c r="B38" t="s">
        <v>43</v>
      </c>
      <c r="C38" s="29">
        <v>0.8</v>
      </c>
      <c r="D38" s="29">
        <v>0.2</v>
      </c>
    </row>
    <row r="39" spans="1:4" x14ac:dyDescent="0.25">
      <c r="A39">
        <v>52200</v>
      </c>
      <c r="B39" t="s">
        <v>44</v>
      </c>
      <c r="C39" s="29" t="s">
        <v>109</v>
      </c>
      <c r="D39" s="29" t="s">
        <v>109</v>
      </c>
    </row>
    <row r="40" spans="1:4" x14ac:dyDescent="0.25">
      <c r="A40">
        <v>53900</v>
      </c>
      <c r="B40" t="s">
        <v>45</v>
      </c>
      <c r="C40" s="29">
        <v>0.66700000000000004</v>
      </c>
      <c r="D40" s="29">
        <v>0.33300000000000002</v>
      </c>
    </row>
    <row r="41" spans="1:4" x14ac:dyDescent="0.25">
      <c r="A41">
        <v>55000</v>
      </c>
      <c r="B41" t="s">
        <v>46</v>
      </c>
      <c r="C41" s="29">
        <v>1</v>
      </c>
      <c r="D41" s="29">
        <v>0</v>
      </c>
    </row>
    <row r="42" spans="1:4" x14ac:dyDescent="0.25">
      <c r="A42">
        <v>60300</v>
      </c>
      <c r="B42" t="s">
        <v>47</v>
      </c>
      <c r="C42" s="29">
        <v>0.5</v>
      </c>
      <c r="D42" s="29">
        <v>0.5</v>
      </c>
    </row>
    <row r="43" spans="1:4" x14ac:dyDescent="0.25">
      <c r="A43">
        <v>60400</v>
      </c>
      <c r="B43" t="s">
        <v>48</v>
      </c>
      <c r="C43" s="29" t="s">
        <v>109</v>
      </c>
      <c r="D43" s="29" t="s">
        <v>109</v>
      </c>
    </row>
    <row r="44" spans="1:4" x14ac:dyDescent="0.25">
      <c r="A44">
        <v>60600</v>
      </c>
      <c r="B44" t="s">
        <v>49</v>
      </c>
      <c r="C44" s="29">
        <v>1</v>
      </c>
      <c r="D44" s="29">
        <v>0</v>
      </c>
    </row>
    <row r="45" spans="1:4" x14ac:dyDescent="0.25">
      <c r="A45">
        <v>60900</v>
      </c>
      <c r="B45" t="s">
        <v>50</v>
      </c>
      <c r="C45" s="29" t="s">
        <v>109</v>
      </c>
      <c r="D45" s="29" t="s">
        <v>109</v>
      </c>
    </row>
    <row r="46" spans="1:4" x14ac:dyDescent="0.25">
      <c r="A46">
        <v>61100</v>
      </c>
      <c r="B46" t="s">
        <v>51</v>
      </c>
      <c r="C46" s="29">
        <v>0.76900000000000002</v>
      </c>
      <c r="D46" s="29">
        <v>0.23100000000000001</v>
      </c>
    </row>
    <row r="47" spans="1:4" x14ac:dyDescent="0.25">
      <c r="A47">
        <v>62400</v>
      </c>
      <c r="B47" t="s">
        <v>52</v>
      </c>
      <c r="C47" s="29">
        <v>0.83299999999999996</v>
      </c>
      <c r="D47" s="29">
        <v>0.16700000000000001</v>
      </c>
    </row>
    <row r="48" spans="1:4" x14ac:dyDescent="0.25">
      <c r="A48">
        <v>63000</v>
      </c>
      <c r="B48" t="s">
        <v>53</v>
      </c>
      <c r="C48" s="29">
        <v>0.6</v>
      </c>
      <c r="D48" s="29">
        <v>0.4</v>
      </c>
    </row>
    <row r="49" spans="1:4" x14ac:dyDescent="0.25">
      <c r="A49">
        <v>63100</v>
      </c>
      <c r="B49" t="s">
        <v>54</v>
      </c>
      <c r="C49" s="29">
        <v>0.5</v>
      </c>
      <c r="D49" s="29">
        <v>0.5</v>
      </c>
    </row>
    <row r="50" spans="1:4" x14ac:dyDescent="0.25">
      <c r="A50">
        <v>63200</v>
      </c>
      <c r="B50" t="s">
        <v>55</v>
      </c>
      <c r="C50" s="29">
        <v>0.66700000000000004</v>
      </c>
      <c r="D50" s="29">
        <v>0.33300000000000002</v>
      </c>
    </row>
    <row r="51" spans="1:4" x14ac:dyDescent="0.25">
      <c r="A51">
        <v>64400</v>
      </c>
      <c r="B51" t="s">
        <v>56</v>
      </c>
      <c r="C51" s="29">
        <v>1</v>
      </c>
      <c r="D51" s="29">
        <v>0</v>
      </c>
    </row>
    <row r="52" spans="1:4" x14ac:dyDescent="0.25">
      <c r="A52">
        <v>64500</v>
      </c>
      <c r="B52" t="s">
        <v>57</v>
      </c>
      <c r="C52" s="29" t="s">
        <v>109</v>
      </c>
      <c r="D52" s="29" t="s">
        <v>109</v>
      </c>
    </row>
    <row r="53" spans="1:4" x14ac:dyDescent="0.25">
      <c r="A53">
        <v>64700</v>
      </c>
      <c r="B53" t="s">
        <v>58</v>
      </c>
      <c r="C53" s="29" t="s">
        <v>109</v>
      </c>
      <c r="D53" s="29" t="s">
        <v>109</v>
      </c>
    </row>
    <row r="54" spans="1:4" x14ac:dyDescent="0.25">
      <c r="A54">
        <v>66200</v>
      </c>
      <c r="B54" t="s">
        <v>59</v>
      </c>
      <c r="C54" s="29">
        <v>0.7</v>
      </c>
      <c r="D54" s="29">
        <v>0.3</v>
      </c>
    </row>
    <row r="55" spans="1:4" x14ac:dyDescent="0.25">
      <c r="A55">
        <v>66500</v>
      </c>
      <c r="B55" t="s">
        <v>60</v>
      </c>
      <c r="C55" s="29">
        <v>0.63</v>
      </c>
      <c r="D55" s="29">
        <v>0.37</v>
      </c>
    </row>
    <row r="56" spans="1:4" x14ac:dyDescent="0.25">
      <c r="A56">
        <v>66700</v>
      </c>
      <c r="B56" t="s">
        <v>61</v>
      </c>
      <c r="C56" s="29">
        <v>0.78100000000000003</v>
      </c>
      <c r="D56" s="29">
        <v>0.219</v>
      </c>
    </row>
    <row r="57" spans="1:4" x14ac:dyDescent="0.25">
      <c r="A57">
        <v>66800</v>
      </c>
      <c r="B57" t="s">
        <v>62</v>
      </c>
      <c r="C57" s="29" t="s">
        <v>109</v>
      </c>
      <c r="D57" s="29" t="s">
        <v>109</v>
      </c>
    </row>
    <row r="58" spans="1:4" x14ac:dyDescent="0.25">
      <c r="A58">
        <v>67000</v>
      </c>
      <c r="B58" t="s">
        <v>63</v>
      </c>
      <c r="C58" s="29">
        <v>0.77800000000000002</v>
      </c>
      <c r="D58" s="29">
        <v>0.222</v>
      </c>
    </row>
    <row r="59" spans="1:4" x14ac:dyDescent="0.25">
      <c r="A59">
        <v>68000</v>
      </c>
      <c r="B59" t="s">
        <v>64</v>
      </c>
      <c r="C59" s="29">
        <v>1</v>
      </c>
      <c r="D59" s="29">
        <v>0</v>
      </c>
    </row>
    <row r="60" spans="1:4" x14ac:dyDescent="0.25">
      <c r="A60">
        <v>69000</v>
      </c>
      <c r="B60" t="s">
        <v>65</v>
      </c>
      <c r="C60" s="29">
        <v>0.435</v>
      </c>
      <c r="D60" s="29">
        <v>0.56499999999999995</v>
      </c>
    </row>
    <row r="61" spans="1:4" x14ac:dyDescent="0.25">
      <c r="A61">
        <v>70500</v>
      </c>
      <c r="B61" t="s">
        <v>66</v>
      </c>
      <c r="C61" s="29">
        <v>1</v>
      </c>
      <c r="D61" s="29">
        <v>0</v>
      </c>
    </row>
    <row r="62" spans="1:4" x14ac:dyDescent="0.25">
      <c r="A62">
        <v>76000</v>
      </c>
      <c r="B62" t="s">
        <v>67</v>
      </c>
      <c r="C62" s="29">
        <v>1</v>
      </c>
      <c r="D62" s="29">
        <v>0</v>
      </c>
    </row>
    <row r="63" spans="1:4" x14ac:dyDescent="0.25">
      <c r="A63">
        <v>77000</v>
      </c>
      <c r="B63" t="s">
        <v>68</v>
      </c>
      <c r="C63" s="29">
        <v>0.59599999999999997</v>
      </c>
      <c r="D63" s="29">
        <v>0.40400000000000003</v>
      </c>
    </row>
    <row r="64" spans="1:4" x14ac:dyDescent="0.25">
      <c r="A64">
        <v>78000</v>
      </c>
      <c r="B64" t="s">
        <v>69</v>
      </c>
      <c r="C64" s="29">
        <v>0.66700000000000004</v>
      </c>
      <c r="D64" s="29">
        <v>0.33300000000000002</v>
      </c>
    </row>
    <row r="65" spans="1:4" x14ac:dyDescent="0.25">
      <c r="A65">
        <v>79000</v>
      </c>
      <c r="B65" t="s">
        <v>70</v>
      </c>
      <c r="C65" s="29">
        <v>0.875</v>
      </c>
      <c r="D65" s="29">
        <v>0.125</v>
      </c>
    </row>
    <row r="66" spans="1:4" x14ac:dyDescent="0.25">
      <c r="A66">
        <v>79500</v>
      </c>
      <c r="B66" t="s">
        <v>71</v>
      </c>
      <c r="C66" s="29">
        <v>0.5</v>
      </c>
      <c r="D66" s="29">
        <v>0.5</v>
      </c>
    </row>
    <row r="67" spans="1:4" x14ac:dyDescent="0.25">
      <c r="A67">
        <v>80500</v>
      </c>
      <c r="B67" t="s">
        <v>72</v>
      </c>
      <c r="C67" s="29">
        <v>0.76500000000000001</v>
      </c>
      <c r="D67" s="29">
        <v>0.23499999999999999</v>
      </c>
    </row>
    <row r="68" spans="1:4" x14ac:dyDescent="0.25">
      <c r="A68">
        <v>92400</v>
      </c>
      <c r="B68" t="s">
        <v>73</v>
      </c>
      <c r="C68" s="29">
        <v>0.83299999999999996</v>
      </c>
      <c r="D68" s="29">
        <v>0.16700000000000001</v>
      </c>
    </row>
    <row r="69" spans="1:4" x14ac:dyDescent="0.25">
      <c r="A69">
        <v>94900</v>
      </c>
      <c r="B69" t="s">
        <v>74</v>
      </c>
      <c r="C69" s="29" t="s">
        <v>109</v>
      </c>
      <c r="D69" s="29" t="s">
        <v>109</v>
      </c>
    </row>
    <row r="70" spans="1:4" x14ac:dyDescent="0.25">
      <c r="A70">
        <v>95000</v>
      </c>
      <c r="B70" t="s">
        <v>75</v>
      </c>
      <c r="C70" s="29" t="s">
        <v>109</v>
      </c>
      <c r="D70" s="29" t="s">
        <v>109</v>
      </c>
    </row>
    <row r="71" spans="1:4" x14ac:dyDescent="0.25">
      <c r="A71" t="s">
        <v>77</v>
      </c>
      <c r="C71" s="30" t="s">
        <v>137</v>
      </c>
      <c r="D71" s="36" t="s">
        <v>138</v>
      </c>
    </row>
  </sheetData>
  <sheetProtection algorithmName="SHA-512" hashValue="EUdzJl3XUsMrp50NWVybiDI+SsTVT9Zt3RRse+slepO0n9Y4LeNpY5CEzAc5neX1TPAORDzNL854pfQyuq7xpg==" saltValue="VyAA5wgoAuYUU0Nk2Ye0cQ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719D-F15D-4E0E-A784-4365EC062310}">
  <dimension ref="A1:C71"/>
  <sheetViews>
    <sheetView workbookViewId="0"/>
  </sheetViews>
  <sheetFormatPr defaultRowHeight="15" x14ac:dyDescent="0.25"/>
  <cols>
    <col min="2" max="2" width="29.28515625" bestFit="1" customWidth="1"/>
    <col min="3" max="3" width="25.7109375" customWidth="1"/>
  </cols>
  <sheetData>
    <row r="1" spans="1:3" x14ac:dyDescent="0.25">
      <c r="A1" t="s">
        <v>81</v>
      </c>
    </row>
    <row r="2" spans="1:3" x14ac:dyDescent="0.25">
      <c r="A2" s="17" t="s">
        <v>76</v>
      </c>
      <c r="B2" s="17" t="s">
        <v>3</v>
      </c>
      <c r="C2" t="s">
        <v>128</v>
      </c>
    </row>
    <row r="3" spans="1:3" x14ac:dyDescent="0.25">
      <c r="A3">
        <v>30500</v>
      </c>
      <c r="B3" t="s">
        <v>8</v>
      </c>
      <c r="C3">
        <v>4</v>
      </c>
    </row>
    <row r="4" spans="1:3" x14ac:dyDescent="0.25">
      <c r="A4">
        <v>30800</v>
      </c>
      <c r="B4" t="s">
        <v>9</v>
      </c>
      <c r="C4">
        <v>0</v>
      </c>
    </row>
    <row r="5" spans="1:3" x14ac:dyDescent="0.25">
      <c r="A5">
        <v>33300</v>
      </c>
      <c r="B5" t="s">
        <v>10</v>
      </c>
      <c r="C5">
        <v>7</v>
      </c>
    </row>
    <row r="6" spans="1:3" x14ac:dyDescent="0.25">
      <c r="A6">
        <v>33700</v>
      </c>
      <c r="B6" t="s">
        <v>11</v>
      </c>
      <c r="C6">
        <v>0</v>
      </c>
    </row>
    <row r="7" spans="1:3" x14ac:dyDescent="0.25">
      <c r="A7">
        <v>34000</v>
      </c>
      <c r="B7" t="s">
        <v>12</v>
      </c>
      <c r="C7">
        <v>0</v>
      </c>
    </row>
    <row r="8" spans="1:3" x14ac:dyDescent="0.25">
      <c r="A8">
        <v>34100</v>
      </c>
      <c r="B8" t="s">
        <v>13</v>
      </c>
      <c r="C8">
        <v>2</v>
      </c>
    </row>
    <row r="9" spans="1:3" x14ac:dyDescent="0.25">
      <c r="A9">
        <v>34200</v>
      </c>
      <c r="B9" t="s">
        <v>14</v>
      </c>
      <c r="C9">
        <v>0</v>
      </c>
    </row>
    <row r="10" spans="1:3" x14ac:dyDescent="0.25">
      <c r="A10">
        <v>34300</v>
      </c>
      <c r="B10" t="s">
        <v>15</v>
      </c>
      <c r="C10">
        <v>1</v>
      </c>
    </row>
    <row r="11" spans="1:3" x14ac:dyDescent="0.25">
      <c r="A11">
        <v>35000</v>
      </c>
      <c r="B11" t="s">
        <v>16</v>
      </c>
      <c r="C11">
        <v>11</v>
      </c>
    </row>
    <row r="12" spans="1:3" x14ac:dyDescent="0.25">
      <c r="A12">
        <v>35200</v>
      </c>
      <c r="B12" t="s">
        <v>17</v>
      </c>
      <c r="C12">
        <v>2</v>
      </c>
    </row>
    <row r="13" spans="1:3" x14ac:dyDescent="0.25">
      <c r="A13">
        <v>36100</v>
      </c>
      <c r="B13" t="s">
        <v>18</v>
      </c>
      <c r="C13">
        <v>1</v>
      </c>
    </row>
    <row r="14" spans="1:3" x14ac:dyDescent="0.25">
      <c r="A14">
        <v>36600</v>
      </c>
      <c r="B14" t="s">
        <v>19</v>
      </c>
      <c r="C14">
        <v>1</v>
      </c>
    </row>
    <row r="15" spans="1:3" x14ac:dyDescent="0.25">
      <c r="A15">
        <v>36900</v>
      </c>
      <c r="B15" t="s">
        <v>20</v>
      </c>
      <c r="C15">
        <v>10</v>
      </c>
    </row>
    <row r="16" spans="1:3" x14ac:dyDescent="0.25">
      <c r="A16">
        <v>37000</v>
      </c>
      <c r="B16" t="s">
        <v>21</v>
      </c>
      <c r="C16">
        <v>1</v>
      </c>
    </row>
    <row r="17" spans="1:3" x14ac:dyDescent="0.25">
      <c r="A17">
        <v>37800</v>
      </c>
      <c r="B17" t="s">
        <v>22</v>
      </c>
      <c r="C17">
        <v>0</v>
      </c>
    </row>
    <row r="18" spans="1:3" x14ac:dyDescent="0.25">
      <c r="A18">
        <v>39400</v>
      </c>
      <c r="B18" t="s">
        <v>23</v>
      </c>
      <c r="C18">
        <v>0</v>
      </c>
    </row>
    <row r="19" spans="1:3" x14ac:dyDescent="0.25">
      <c r="A19">
        <v>40400</v>
      </c>
      <c r="B19" t="s">
        <v>24</v>
      </c>
      <c r="C19">
        <v>0</v>
      </c>
    </row>
    <row r="20" spans="1:3" x14ac:dyDescent="0.25">
      <c r="A20">
        <v>41000</v>
      </c>
      <c r="B20" t="s">
        <v>25</v>
      </c>
      <c r="C20">
        <v>1</v>
      </c>
    </row>
    <row r="21" spans="1:3" x14ac:dyDescent="0.25">
      <c r="A21">
        <v>41700</v>
      </c>
      <c r="B21" t="s">
        <v>26</v>
      </c>
      <c r="C21">
        <v>0</v>
      </c>
    </row>
    <row r="22" spans="1:3" x14ac:dyDescent="0.25">
      <c r="A22">
        <v>41800</v>
      </c>
      <c r="B22" t="s">
        <v>27</v>
      </c>
      <c r="C22">
        <v>0</v>
      </c>
    </row>
    <row r="23" spans="1:3" x14ac:dyDescent="0.25">
      <c r="A23">
        <v>41900</v>
      </c>
      <c r="B23" t="s">
        <v>28</v>
      </c>
      <c r="C23">
        <v>0</v>
      </c>
    </row>
    <row r="24" spans="1:3" x14ac:dyDescent="0.25">
      <c r="A24">
        <v>42000</v>
      </c>
      <c r="B24" t="s">
        <v>29</v>
      </c>
      <c r="C24">
        <v>2</v>
      </c>
    </row>
    <row r="25" spans="1:3" x14ac:dyDescent="0.25">
      <c r="A25">
        <v>43000</v>
      </c>
      <c r="B25" t="s">
        <v>30</v>
      </c>
      <c r="C25">
        <v>2</v>
      </c>
    </row>
    <row r="26" spans="1:3" x14ac:dyDescent="0.25">
      <c r="A26">
        <v>44000</v>
      </c>
      <c r="B26" t="s">
        <v>31</v>
      </c>
      <c r="C26">
        <v>0</v>
      </c>
    </row>
    <row r="27" spans="1:3" x14ac:dyDescent="0.25">
      <c r="A27">
        <v>44600</v>
      </c>
      <c r="B27" t="s">
        <v>32</v>
      </c>
      <c r="C27">
        <v>0</v>
      </c>
    </row>
    <row r="28" spans="1:3" x14ac:dyDescent="0.25">
      <c r="A28">
        <v>44900</v>
      </c>
      <c r="B28" t="s">
        <v>33</v>
      </c>
      <c r="C28">
        <v>0</v>
      </c>
    </row>
    <row r="29" spans="1:3" x14ac:dyDescent="0.25">
      <c r="A29">
        <v>46000</v>
      </c>
      <c r="B29" t="s">
        <v>34</v>
      </c>
      <c r="C29">
        <v>0</v>
      </c>
    </row>
    <row r="30" spans="1:3" x14ac:dyDescent="0.25">
      <c r="A30">
        <v>46400</v>
      </c>
      <c r="B30" t="s">
        <v>35</v>
      </c>
      <c r="C30">
        <v>2</v>
      </c>
    </row>
    <row r="31" spans="1:3" x14ac:dyDescent="0.25">
      <c r="A31">
        <v>46500</v>
      </c>
      <c r="B31" t="s">
        <v>36</v>
      </c>
      <c r="C31">
        <v>1</v>
      </c>
    </row>
    <row r="32" spans="1:3" x14ac:dyDescent="0.25">
      <c r="A32">
        <v>46900</v>
      </c>
      <c r="B32" t="s">
        <v>37</v>
      </c>
      <c r="C32">
        <v>0</v>
      </c>
    </row>
    <row r="33" spans="1:3" x14ac:dyDescent="0.25">
      <c r="A33">
        <v>47900</v>
      </c>
      <c r="B33" t="s">
        <v>38</v>
      </c>
      <c r="C33">
        <v>0</v>
      </c>
    </row>
    <row r="34" spans="1:3" x14ac:dyDescent="0.25">
      <c r="A34">
        <v>49500</v>
      </c>
      <c r="B34" t="s">
        <v>39</v>
      </c>
      <c r="C34">
        <v>1</v>
      </c>
    </row>
    <row r="35" spans="1:3" x14ac:dyDescent="0.25">
      <c r="A35">
        <v>50500</v>
      </c>
      <c r="B35" t="s">
        <v>40</v>
      </c>
      <c r="C35">
        <v>2</v>
      </c>
    </row>
    <row r="36" spans="1:3" x14ac:dyDescent="0.25">
      <c r="A36">
        <v>50800</v>
      </c>
      <c r="B36" t="s">
        <v>41</v>
      </c>
      <c r="C36">
        <v>0</v>
      </c>
    </row>
    <row r="37" spans="1:3" x14ac:dyDescent="0.25">
      <c r="A37">
        <v>51600</v>
      </c>
      <c r="B37" t="s">
        <v>42</v>
      </c>
      <c r="C37">
        <v>0</v>
      </c>
    </row>
    <row r="38" spans="1:3" x14ac:dyDescent="0.25">
      <c r="A38">
        <v>52100</v>
      </c>
      <c r="B38" t="s">
        <v>43</v>
      </c>
      <c r="C38">
        <v>0</v>
      </c>
    </row>
    <row r="39" spans="1:3" x14ac:dyDescent="0.25">
      <c r="A39">
        <v>52200</v>
      </c>
      <c r="B39" t="s">
        <v>44</v>
      </c>
      <c r="C39">
        <v>0</v>
      </c>
    </row>
    <row r="40" spans="1:3" x14ac:dyDescent="0.25">
      <c r="A40">
        <v>53900</v>
      </c>
      <c r="B40" t="s">
        <v>45</v>
      </c>
      <c r="C40">
        <v>13</v>
      </c>
    </row>
    <row r="41" spans="1:3" x14ac:dyDescent="0.25">
      <c r="A41">
        <v>55000</v>
      </c>
      <c r="B41" t="s">
        <v>46</v>
      </c>
      <c r="C41">
        <v>4</v>
      </c>
    </row>
    <row r="42" spans="1:3" x14ac:dyDescent="0.25">
      <c r="A42">
        <v>60300</v>
      </c>
      <c r="B42" t="s">
        <v>47</v>
      </c>
      <c r="C42">
        <v>0</v>
      </c>
    </row>
    <row r="43" spans="1:3" x14ac:dyDescent="0.25">
      <c r="A43">
        <v>60400</v>
      </c>
      <c r="B43" t="s">
        <v>48</v>
      </c>
      <c r="C43">
        <v>0</v>
      </c>
    </row>
    <row r="44" spans="1:3" x14ac:dyDescent="0.25">
      <c r="A44">
        <v>60600</v>
      </c>
      <c r="B44" t="s">
        <v>49</v>
      </c>
      <c r="C44">
        <v>0</v>
      </c>
    </row>
    <row r="45" spans="1:3" x14ac:dyDescent="0.25">
      <c r="A45">
        <v>60900</v>
      </c>
      <c r="B45" t="s">
        <v>50</v>
      </c>
      <c r="C45">
        <v>0</v>
      </c>
    </row>
    <row r="46" spans="1:3" x14ac:dyDescent="0.25">
      <c r="A46">
        <v>61100</v>
      </c>
      <c r="B46" t="s">
        <v>51</v>
      </c>
      <c r="C46">
        <v>13</v>
      </c>
    </row>
    <row r="47" spans="1:3" x14ac:dyDescent="0.25">
      <c r="A47">
        <v>62400</v>
      </c>
      <c r="B47" t="s">
        <v>52</v>
      </c>
      <c r="C47">
        <v>0</v>
      </c>
    </row>
    <row r="48" spans="1:3" x14ac:dyDescent="0.25">
      <c r="A48">
        <v>63000</v>
      </c>
      <c r="B48" t="s">
        <v>53</v>
      </c>
      <c r="C48">
        <v>15</v>
      </c>
    </row>
    <row r="49" spans="1:3" x14ac:dyDescent="0.25">
      <c r="A49">
        <v>63100</v>
      </c>
      <c r="B49" t="s">
        <v>54</v>
      </c>
      <c r="C49">
        <v>24</v>
      </c>
    </row>
    <row r="50" spans="1:3" x14ac:dyDescent="0.25">
      <c r="A50">
        <v>63200</v>
      </c>
      <c r="B50" t="s">
        <v>55</v>
      </c>
      <c r="C50">
        <v>7</v>
      </c>
    </row>
    <row r="51" spans="1:3" x14ac:dyDescent="0.25">
      <c r="A51">
        <v>64400</v>
      </c>
      <c r="B51" t="s">
        <v>56</v>
      </c>
      <c r="C51">
        <v>1</v>
      </c>
    </row>
    <row r="52" spans="1:3" x14ac:dyDescent="0.25">
      <c r="A52">
        <v>64500</v>
      </c>
      <c r="B52" t="s">
        <v>57</v>
      </c>
      <c r="C52">
        <v>0</v>
      </c>
    </row>
    <row r="53" spans="1:3" x14ac:dyDescent="0.25">
      <c r="A53">
        <v>64700</v>
      </c>
      <c r="B53" t="s">
        <v>58</v>
      </c>
      <c r="C53">
        <v>0</v>
      </c>
    </row>
    <row r="54" spans="1:3" x14ac:dyDescent="0.25">
      <c r="A54">
        <v>66200</v>
      </c>
      <c r="B54" t="s">
        <v>59</v>
      </c>
      <c r="C54">
        <v>1</v>
      </c>
    </row>
    <row r="55" spans="1:3" x14ac:dyDescent="0.25">
      <c r="A55">
        <v>66500</v>
      </c>
      <c r="B55" t="s">
        <v>60</v>
      </c>
      <c r="C55">
        <v>56</v>
      </c>
    </row>
    <row r="56" spans="1:3" x14ac:dyDescent="0.25">
      <c r="A56">
        <v>66700</v>
      </c>
      <c r="B56" t="s">
        <v>61</v>
      </c>
      <c r="C56">
        <v>3</v>
      </c>
    </row>
    <row r="57" spans="1:3" x14ac:dyDescent="0.25">
      <c r="A57">
        <v>66800</v>
      </c>
      <c r="B57" t="s">
        <v>62</v>
      </c>
      <c r="C57">
        <v>0</v>
      </c>
    </row>
    <row r="58" spans="1:3" x14ac:dyDescent="0.25">
      <c r="A58">
        <v>67000</v>
      </c>
      <c r="B58" t="s">
        <v>63</v>
      </c>
      <c r="C58">
        <v>0</v>
      </c>
    </row>
    <row r="59" spans="1:3" x14ac:dyDescent="0.25">
      <c r="A59">
        <v>68000</v>
      </c>
      <c r="B59" t="s">
        <v>64</v>
      </c>
      <c r="C59">
        <v>0</v>
      </c>
    </row>
    <row r="60" spans="1:3" x14ac:dyDescent="0.25">
      <c r="A60">
        <v>69000</v>
      </c>
      <c r="B60" t="s">
        <v>65</v>
      </c>
      <c r="C60">
        <v>5</v>
      </c>
    </row>
    <row r="61" spans="1:3" x14ac:dyDescent="0.25">
      <c r="A61">
        <v>70500</v>
      </c>
      <c r="B61" t="s">
        <v>66</v>
      </c>
      <c r="C61">
        <v>1</v>
      </c>
    </row>
    <row r="62" spans="1:3" x14ac:dyDescent="0.25">
      <c r="A62">
        <v>76000</v>
      </c>
      <c r="B62" t="s">
        <v>67</v>
      </c>
      <c r="C62">
        <v>0</v>
      </c>
    </row>
    <row r="63" spans="1:3" x14ac:dyDescent="0.25">
      <c r="A63">
        <v>77000</v>
      </c>
      <c r="B63" t="s">
        <v>68</v>
      </c>
      <c r="C63">
        <v>8</v>
      </c>
    </row>
    <row r="64" spans="1:3" x14ac:dyDescent="0.25">
      <c r="A64">
        <v>78000</v>
      </c>
      <c r="B64" t="s">
        <v>69</v>
      </c>
      <c r="C64">
        <v>0</v>
      </c>
    </row>
    <row r="65" spans="1:3" x14ac:dyDescent="0.25">
      <c r="A65">
        <v>79000</v>
      </c>
      <c r="B65" t="s">
        <v>70</v>
      </c>
      <c r="C65">
        <v>7</v>
      </c>
    </row>
    <row r="66" spans="1:3" x14ac:dyDescent="0.25">
      <c r="A66">
        <v>79500</v>
      </c>
      <c r="B66" t="s">
        <v>71</v>
      </c>
      <c r="C66">
        <v>3</v>
      </c>
    </row>
    <row r="67" spans="1:3" x14ac:dyDescent="0.25">
      <c r="A67">
        <v>80500</v>
      </c>
      <c r="B67" t="s">
        <v>72</v>
      </c>
      <c r="C67">
        <v>0</v>
      </c>
    </row>
    <row r="68" spans="1:3" x14ac:dyDescent="0.25">
      <c r="A68">
        <v>92400</v>
      </c>
      <c r="B68" t="s">
        <v>73</v>
      </c>
      <c r="C68">
        <v>0</v>
      </c>
    </row>
    <row r="69" spans="1:3" x14ac:dyDescent="0.25">
      <c r="A69">
        <v>94900</v>
      </c>
      <c r="B69" t="s">
        <v>74</v>
      </c>
      <c r="C69">
        <v>0</v>
      </c>
    </row>
    <row r="70" spans="1:3" x14ac:dyDescent="0.25">
      <c r="A70">
        <v>95000</v>
      </c>
      <c r="B70" t="s">
        <v>75</v>
      </c>
      <c r="C70">
        <v>1</v>
      </c>
    </row>
    <row r="71" spans="1:3" x14ac:dyDescent="0.25">
      <c r="A71" t="s">
        <v>77</v>
      </c>
      <c r="C71">
        <f>SUBTOTAL(109,AppendixF[In Pay Band Increases Award])</f>
        <v>213</v>
      </c>
    </row>
  </sheetData>
  <sheetProtection algorithmName="SHA-512" hashValue="IUUDd+quLiSMCWBNlB11HCfQVbgbZ5xZslBu/CRaozbVikDvQoWuWIVIG+JPcx9Xk9+CZp8CJKtdK/g/RYW6+g==" saltValue="HF/9TdKFo56pdmkvXPYt/A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7756-45F6-4A07-8941-4CCCAF9B71EF}">
  <dimension ref="A1:C71"/>
  <sheetViews>
    <sheetView workbookViewId="0"/>
  </sheetViews>
  <sheetFormatPr defaultRowHeight="15" x14ac:dyDescent="0.25"/>
  <cols>
    <col min="2" max="2" width="29.28515625" bestFit="1" customWidth="1"/>
    <col min="3" max="3" width="14.7109375" style="18" customWidth="1"/>
  </cols>
  <sheetData>
    <row r="1" spans="1:3" x14ac:dyDescent="0.25">
      <c r="A1" t="s">
        <v>82</v>
      </c>
    </row>
    <row r="2" spans="1:3" x14ac:dyDescent="0.25">
      <c r="A2" s="17" t="s">
        <v>76</v>
      </c>
      <c r="B2" s="17" t="s">
        <v>3</v>
      </c>
      <c r="C2" s="19" t="s">
        <v>127</v>
      </c>
    </row>
    <row r="3" spans="1:3" x14ac:dyDescent="0.25">
      <c r="A3">
        <v>30500</v>
      </c>
      <c r="B3" t="s">
        <v>8</v>
      </c>
      <c r="C3" s="35">
        <v>2443</v>
      </c>
    </row>
    <row r="4" spans="1:3" x14ac:dyDescent="0.25">
      <c r="A4">
        <v>30800</v>
      </c>
      <c r="B4" t="s">
        <v>9</v>
      </c>
      <c r="C4" s="35">
        <v>0</v>
      </c>
    </row>
    <row r="5" spans="1:3" x14ac:dyDescent="0.25">
      <c r="A5">
        <v>33300</v>
      </c>
      <c r="B5" t="s">
        <v>10</v>
      </c>
      <c r="C5" s="35">
        <v>13557</v>
      </c>
    </row>
    <row r="6" spans="1:3" x14ac:dyDescent="0.25">
      <c r="A6">
        <v>33700</v>
      </c>
      <c r="B6" t="s">
        <v>11</v>
      </c>
      <c r="C6" s="35">
        <v>0</v>
      </c>
    </row>
    <row r="7" spans="1:3" x14ac:dyDescent="0.25">
      <c r="A7">
        <v>34000</v>
      </c>
      <c r="B7" t="s">
        <v>12</v>
      </c>
      <c r="C7" s="35">
        <v>0</v>
      </c>
    </row>
    <row r="8" spans="1:3" x14ac:dyDescent="0.25">
      <c r="A8">
        <v>34100</v>
      </c>
      <c r="B8" t="s">
        <v>13</v>
      </c>
      <c r="C8" s="35">
        <v>0</v>
      </c>
    </row>
    <row r="9" spans="1:3" x14ac:dyDescent="0.25">
      <c r="A9">
        <v>34200</v>
      </c>
      <c r="B9" t="s">
        <v>14</v>
      </c>
      <c r="C9" s="35">
        <v>0</v>
      </c>
    </row>
    <row r="10" spans="1:3" x14ac:dyDescent="0.25">
      <c r="A10">
        <v>34300</v>
      </c>
      <c r="B10" t="s">
        <v>15</v>
      </c>
      <c r="C10" s="35">
        <v>0</v>
      </c>
    </row>
    <row r="11" spans="1:3" x14ac:dyDescent="0.25">
      <c r="A11">
        <v>35000</v>
      </c>
      <c r="B11" t="s">
        <v>16</v>
      </c>
      <c r="C11" s="35">
        <v>1320</v>
      </c>
    </row>
    <row r="12" spans="1:3" x14ac:dyDescent="0.25">
      <c r="A12">
        <v>35200</v>
      </c>
      <c r="B12" t="s">
        <v>17</v>
      </c>
      <c r="C12" s="35">
        <v>25</v>
      </c>
    </row>
    <row r="13" spans="1:3" x14ac:dyDescent="0.25">
      <c r="A13">
        <v>36100</v>
      </c>
      <c r="B13" t="s">
        <v>18</v>
      </c>
      <c r="C13" s="35">
        <v>20438</v>
      </c>
    </row>
    <row r="14" spans="1:3" x14ac:dyDescent="0.25">
      <c r="A14">
        <v>36600</v>
      </c>
      <c r="B14" t="s">
        <v>19</v>
      </c>
      <c r="C14" s="35">
        <v>11</v>
      </c>
    </row>
    <row r="15" spans="1:3" x14ac:dyDescent="0.25">
      <c r="A15">
        <v>36900</v>
      </c>
      <c r="B15" t="s">
        <v>20</v>
      </c>
      <c r="C15" s="35">
        <v>0</v>
      </c>
    </row>
    <row r="16" spans="1:3" x14ac:dyDescent="0.25">
      <c r="A16">
        <v>37000</v>
      </c>
      <c r="B16" t="s">
        <v>21</v>
      </c>
      <c r="C16" s="35">
        <v>10511</v>
      </c>
    </row>
    <row r="17" spans="1:3" x14ac:dyDescent="0.25">
      <c r="A17">
        <v>37800</v>
      </c>
      <c r="B17" t="s">
        <v>22</v>
      </c>
      <c r="C17" s="35">
        <v>0</v>
      </c>
    </row>
    <row r="18" spans="1:3" x14ac:dyDescent="0.25">
      <c r="A18">
        <v>39400</v>
      </c>
      <c r="B18" t="s">
        <v>23</v>
      </c>
      <c r="C18" s="35">
        <v>0</v>
      </c>
    </row>
    <row r="19" spans="1:3" x14ac:dyDescent="0.25">
      <c r="A19">
        <v>40400</v>
      </c>
      <c r="B19" t="s">
        <v>24</v>
      </c>
      <c r="C19" s="35">
        <v>0</v>
      </c>
    </row>
    <row r="20" spans="1:3" x14ac:dyDescent="0.25">
      <c r="A20">
        <v>41000</v>
      </c>
      <c r="B20" t="s">
        <v>25</v>
      </c>
      <c r="C20" s="35">
        <v>0</v>
      </c>
    </row>
    <row r="21" spans="1:3" x14ac:dyDescent="0.25">
      <c r="A21">
        <v>41700</v>
      </c>
      <c r="B21" t="s">
        <v>26</v>
      </c>
      <c r="C21" s="35">
        <v>0</v>
      </c>
    </row>
    <row r="22" spans="1:3" x14ac:dyDescent="0.25">
      <c r="A22">
        <v>41800</v>
      </c>
      <c r="B22" t="s">
        <v>27</v>
      </c>
      <c r="C22" s="35">
        <v>0</v>
      </c>
    </row>
    <row r="23" spans="1:3" x14ac:dyDescent="0.25">
      <c r="A23">
        <v>41900</v>
      </c>
      <c r="B23" t="s">
        <v>28</v>
      </c>
      <c r="C23" s="35">
        <v>0</v>
      </c>
    </row>
    <row r="24" spans="1:3" x14ac:dyDescent="0.25">
      <c r="A24">
        <v>42000</v>
      </c>
      <c r="B24" t="s">
        <v>29</v>
      </c>
      <c r="C24" s="35">
        <v>12406</v>
      </c>
    </row>
    <row r="25" spans="1:3" x14ac:dyDescent="0.25">
      <c r="A25">
        <v>43000</v>
      </c>
      <c r="B25" t="s">
        <v>30</v>
      </c>
      <c r="C25" s="35">
        <v>0</v>
      </c>
    </row>
    <row r="26" spans="1:3" x14ac:dyDescent="0.25">
      <c r="A26">
        <v>44000</v>
      </c>
      <c r="B26" t="s">
        <v>31</v>
      </c>
      <c r="C26" s="35">
        <v>28019</v>
      </c>
    </row>
    <row r="27" spans="1:3" x14ac:dyDescent="0.25">
      <c r="A27">
        <v>44600</v>
      </c>
      <c r="B27" t="s">
        <v>32</v>
      </c>
      <c r="C27" s="35">
        <v>0</v>
      </c>
    </row>
    <row r="28" spans="1:3" x14ac:dyDescent="0.25">
      <c r="A28">
        <v>44900</v>
      </c>
      <c r="B28" t="s">
        <v>33</v>
      </c>
      <c r="C28" s="35">
        <v>0</v>
      </c>
    </row>
    <row r="29" spans="1:3" x14ac:dyDescent="0.25">
      <c r="A29">
        <v>46000</v>
      </c>
      <c r="B29" t="s">
        <v>34</v>
      </c>
      <c r="C29" s="35">
        <v>0</v>
      </c>
    </row>
    <row r="30" spans="1:3" x14ac:dyDescent="0.25">
      <c r="A30">
        <v>46400</v>
      </c>
      <c r="B30" t="s">
        <v>35</v>
      </c>
      <c r="C30" s="35">
        <v>0</v>
      </c>
    </row>
    <row r="31" spans="1:3" x14ac:dyDescent="0.25">
      <c r="A31">
        <v>46500</v>
      </c>
      <c r="B31" t="s">
        <v>36</v>
      </c>
      <c r="C31" s="35">
        <v>1352</v>
      </c>
    </row>
    <row r="32" spans="1:3" x14ac:dyDescent="0.25">
      <c r="A32">
        <v>46900</v>
      </c>
      <c r="B32" t="s">
        <v>37</v>
      </c>
      <c r="C32" s="35">
        <v>0</v>
      </c>
    </row>
    <row r="33" spans="1:3" x14ac:dyDescent="0.25">
      <c r="A33">
        <v>47900</v>
      </c>
      <c r="B33" t="s">
        <v>38</v>
      </c>
      <c r="C33" s="35">
        <v>0</v>
      </c>
    </row>
    <row r="34" spans="1:3" x14ac:dyDescent="0.25">
      <c r="A34">
        <v>49500</v>
      </c>
      <c r="B34" t="s">
        <v>39</v>
      </c>
      <c r="C34" s="35">
        <v>0</v>
      </c>
    </row>
    <row r="35" spans="1:3" x14ac:dyDescent="0.25">
      <c r="A35">
        <v>50500</v>
      </c>
      <c r="B35" t="s">
        <v>40</v>
      </c>
      <c r="C35" s="35">
        <v>43818</v>
      </c>
    </row>
    <row r="36" spans="1:3" x14ac:dyDescent="0.25">
      <c r="A36">
        <v>50800</v>
      </c>
      <c r="B36" t="s">
        <v>41</v>
      </c>
      <c r="C36" s="35">
        <v>0</v>
      </c>
    </row>
    <row r="37" spans="1:3" x14ac:dyDescent="0.25">
      <c r="A37">
        <v>51600</v>
      </c>
      <c r="B37" t="s">
        <v>42</v>
      </c>
      <c r="C37" s="35">
        <v>23006</v>
      </c>
    </row>
    <row r="38" spans="1:3" x14ac:dyDescent="0.25">
      <c r="A38">
        <v>52100</v>
      </c>
      <c r="B38" t="s">
        <v>43</v>
      </c>
      <c r="C38" s="35">
        <v>155285</v>
      </c>
    </row>
    <row r="39" spans="1:3" x14ac:dyDescent="0.25">
      <c r="A39">
        <v>52200</v>
      </c>
      <c r="B39" t="s">
        <v>44</v>
      </c>
      <c r="C39" s="35">
        <v>0</v>
      </c>
    </row>
    <row r="40" spans="1:3" x14ac:dyDescent="0.25">
      <c r="A40">
        <v>53900</v>
      </c>
      <c r="B40" t="s">
        <v>45</v>
      </c>
      <c r="C40" s="35">
        <v>8154</v>
      </c>
    </row>
    <row r="41" spans="1:3" x14ac:dyDescent="0.25">
      <c r="A41">
        <v>55000</v>
      </c>
      <c r="B41" t="s">
        <v>46</v>
      </c>
      <c r="C41" s="35">
        <v>126</v>
      </c>
    </row>
    <row r="42" spans="1:3" x14ac:dyDescent="0.25">
      <c r="A42">
        <v>60300</v>
      </c>
      <c r="B42" t="s">
        <v>47</v>
      </c>
      <c r="C42" s="35">
        <v>854</v>
      </c>
    </row>
    <row r="43" spans="1:3" x14ac:dyDescent="0.25">
      <c r="A43">
        <v>60400</v>
      </c>
      <c r="B43" t="s">
        <v>48</v>
      </c>
      <c r="C43" s="35">
        <v>0</v>
      </c>
    </row>
    <row r="44" spans="1:3" x14ac:dyDescent="0.25">
      <c r="A44">
        <v>60600</v>
      </c>
      <c r="B44" t="s">
        <v>49</v>
      </c>
      <c r="C44" s="35">
        <v>5046</v>
      </c>
    </row>
    <row r="45" spans="1:3" x14ac:dyDescent="0.25">
      <c r="A45">
        <v>60900</v>
      </c>
      <c r="B45" t="s">
        <v>50</v>
      </c>
      <c r="C45" s="35">
        <v>0</v>
      </c>
    </row>
    <row r="46" spans="1:3" x14ac:dyDescent="0.25">
      <c r="A46">
        <v>61100</v>
      </c>
      <c r="B46" t="s">
        <v>51</v>
      </c>
      <c r="C46" s="35">
        <v>53521</v>
      </c>
    </row>
    <row r="47" spans="1:3" x14ac:dyDescent="0.25">
      <c r="A47">
        <v>62400</v>
      </c>
      <c r="B47" t="s">
        <v>52</v>
      </c>
      <c r="C47" s="35">
        <v>16281</v>
      </c>
    </row>
    <row r="48" spans="1:3" x14ac:dyDescent="0.25">
      <c r="A48">
        <v>63000</v>
      </c>
      <c r="B48" t="s">
        <v>53</v>
      </c>
      <c r="C48" s="35">
        <v>81368</v>
      </c>
    </row>
    <row r="49" spans="1:3" x14ac:dyDescent="0.25">
      <c r="A49">
        <v>63100</v>
      </c>
      <c r="B49" t="s">
        <v>54</v>
      </c>
      <c r="C49" s="35">
        <v>70204</v>
      </c>
    </row>
    <row r="50" spans="1:3" x14ac:dyDescent="0.25">
      <c r="A50">
        <v>63200</v>
      </c>
      <c r="B50" t="s">
        <v>55</v>
      </c>
      <c r="C50" s="35">
        <v>90</v>
      </c>
    </row>
    <row r="51" spans="1:3" x14ac:dyDescent="0.25">
      <c r="A51">
        <v>64400</v>
      </c>
      <c r="B51" t="s">
        <v>56</v>
      </c>
      <c r="C51" s="35">
        <v>7140</v>
      </c>
    </row>
    <row r="52" spans="1:3" x14ac:dyDescent="0.25">
      <c r="A52">
        <v>64500</v>
      </c>
      <c r="B52" t="s">
        <v>57</v>
      </c>
      <c r="C52" s="35">
        <v>0</v>
      </c>
    </row>
    <row r="53" spans="1:3" x14ac:dyDescent="0.25">
      <c r="A53">
        <v>64700</v>
      </c>
      <c r="B53" t="s">
        <v>58</v>
      </c>
      <c r="C53" s="35">
        <v>0</v>
      </c>
    </row>
    <row r="54" spans="1:3" x14ac:dyDescent="0.25">
      <c r="A54">
        <v>66200</v>
      </c>
      <c r="B54" t="s">
        <v>59</v>
      </c>
      <c r="C54" s="35">
        <v>188124</v>
      </c>
    </row>
    <row r="55" spans="1:3" x14ac:dyDescent="0.25">
      <c r="A55">
        <v>66500</v>
      </c>
      <c r="B55" t="s">
        <v>60</v>
      </c>
      <c r="C55" s="35">
        <v>2058295</v>
      </c>
    </row>
    <row r="56" spans="1:3" x14ac:dyDescent="0.25">
      <c r="A56">
        <v>66700</v>
      </c>
      <c r="B56" t="s">
        <v>61</v>
      </c>
      <c r="C56" s="35">
        <v>5681</v>
      </c>
    </row>
    <row r="57" spans="1:3" x14ac:dyDescent="0.25">
      <c r="A57">
        <v>66800</v>
      </c>
      <c r="B57" t="s">
        <v>62</v>
      </c>
      <c r="C57" s="35">
        <v>0</v>
      </c>
    </row>
    <row r="58" spans="1:3" x14ac:dyDescent="0.25">
      <c r="A58">
        <v>67000</v>
      </c>
      <c r="B58" t="s">
        <v>63</v>
      </c>
      <c r="C58" s="35">
        <v>0</v>
      </c>
    </row>
    <row r="59" spans="1:3" x14ac:dyDescent="0.25">
      <c r="A59">
        <v>68000</v>
      </c>
      <c r="B59" t="s">
        <v>64</v>
      </c>
      <c r="C59" s="35">
        <v>1028</v>
      </c>
    </row>
    <row r="60" spans="1:3" x14ac:dyDescent="0.25">
      <c r="A60">
        <v>69000</v>
      </c>
      <c r="B60" t="s">
        <v>65</v>
      </c>
      <c r="C60" s="35">
        <v>2174089</v>
      </c>
    </row>
    <row r="61" spans="1:3" x14ac:dyDescent="0.25">
      <c r="A61">
        <v>70500</v>
      </c>
      <c r="B61" t="s">
        <v>66</v>
      </c>
      <c r="C61" s="35">
        <v>8239</v>
      </c>
    </row>
    <row r="62" spans="1:3" x14ac:dyDescent="0.25">
      <c r="A62">
        <v>76000</v>
      </c>
      <c r="B62" t="s">
        <v>67</v>
      </c>
      <c r="C62" s="35">
        <v>0</v>
      </c>
    </row>
    <row r="63" spans="1:3" x14ac:dyDescent="0.25">
      <c r="A63">
        <v>77000</v>
      </c>
      <c r="B63" t="s">
        <v>68</v>
      </c>
      <c r="C63" s="35">
        <v>4501147</v>
      </c>
    </row>
    <row r="64" spans="1:3" x14ac:dyDescent="0.25">
      <c r="A64">
        <v>78000</v>
      </c>
      <c r="B64" t="s">
        <v>69</v>
      </c>
      <c r="C64" s="35">
        <v>0</v>
      </c>
    </row>
    <row r="65" spans="1:3" x14ac:dyDescent="0.25">
      <c r="A65">
        <v>79000</v>
      </c>
      <c r="B65" t="s">
        <v>70</v>
      </c>
      <c r="C65" s="35">
        <v>448670</v>
      </c>
    </row>
    <row r="66" spans="1:3" x14ac:dyDescent="0.25">
      <c r="A66">
        <v>79500</v>
      </c>
      <c r="B66" t="s">
        <v>71</v>
      </c>
      <c r="C66" s="35">
        <v>11298</v>
      </c>
    </row>
    <row r="67" spans="1:3" x14ac:dyDescent="0.25">
      <c r="A67">
        <v>80500</v>
      </c>
      <c r="B67" t="s">
        <v>72</v>
      </c>
      <c r="C67" s="35">
        <v>766775</v>
      </c>
    </row>
    <row r="68" spans="1:3" x14ac:dyDescent="0.25">
      <c r="A68">
        <v>92400</v>
      </c>
      <c r="B68" t="s">
        <v>73</v>
      </c>
      <c r="C68" s="35">
        <v>0</v>
      </c>
    </row>
    <row r="69" spans="1:3" x14ac:dyDescent="0.25">
      <c r="A69">
        <v>94900</v>
      </c>
      <c r="B69" t="s">
        <v>74</v>
      </c>
      <c r="C69" s="35">
        <v>0</v>
      </c>
    </row>
    <row r="70" spans="1:3" x14ac:dyDescent="0.25">
      <c r="A70">
        <v>95000</v>
      </c>
      <c r="B70" t="s">
        <v>75</v>
      </c>
      <c r="C70" s="35">
        <v>266</v>
      </c>
    </row>
    <row r="71" spans="1:3" x14ac:dyDescent="0.25">
      <c r="A71" t="s">
        <v>77</v>
      </c>
      <c r="C71" s="18">
        <f>SUBTOTAL(109,AppendixG[Overtime Cost])</f>
        <v>10718587</v>
      </c>
    </row>
  </sheetData>
  <sheetProtection algorithmName="SHA-512" hashValue="AxcSFEh0DmETRvXYfgTAwIBwEHBqTrgb6y371QBnKZAFR68I/4ypLbrY7yPMZTo4S+SZPr0Kyy7hWVubgz9gyw==" saltValue="u6zN9o00EsgDQti/n9A6nw==" spinCount="100000" sheet="1" objects="1" scenarios="1" sort="0" autoFilter="0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9EC1-F9CE-466F-AFCE-515F136CB2BD}">
  <dimension ref="A1:C13"/>
  <sheetViews>
    <sheetView workbookViewId="0">
      <selection activeCell="D13" sqref="D13"/>
    </sheetView>
  </sheetViews>
  <sheetFormatPr defaultColWidth="9.140625" defaultRowHeight="15" x14ac:dyDescent="0.25"/>
  <cols>
    <col min="1" max="1" width="77.7109375" style="8" customWidth="1"/>
    <col min="2" max="2" width="11.5703125" style="8" bestFit="1" customWidth="1"/>
    <col min="3" max="3" width="12" style="8" customWidth="1"/>
    <col min="4" max="16384" width="9.140625" style="8"/>
  </cols>
  <sheetData>
    <row r="1" spans="1:3" x14ac:dyDescent="0.25">
      <c r="A1" s="8" t="s">
        <v>110</v>
      </c>
    </row>
    <row r="2" spans="1:3" x14ac:dyDescent="0.25">
      <c r="A2" s="9" t="s">
        <v>111</v>
      </c>
      <c r="B2" s="10" t="s">
        <v>112</v>
      </c>
      <c r="C2" s="31" t="s">
        <v>136</v>
      </c>
    </row>
    <row r="3" spans="1:3" x14ac:dyDescent="0.25">
      <c r="A3" s="9" t="s">
        <v>113</v>
      </c>
      <c r="B3" s="11">
        <v>68</v>
      </c>
      <c r="C3" s="32">
        <v>57</v>
      </c>
    </row>
    <row r="4" spans="1:3" x14ac:dyDescent="0.25">
      <c r="A4" s="9" t="s">
        <v>114</v>
      </c>
      <c r="B4" s="11">
        <v>63</v>
      </c>
      <c r="C4" s="32">
        <v>58</v>
      </c>
    </row>
    <row r="5" spans="1:3" x14ac:dyDescent="0.25">
      <c r="A5" s="9" t="s">
        <v>115</v>
      </c>
      <c r="B5" s="12">
        <v>0.67700000000000005</v>
      </c>
      <c r="C5" s="33">
        <v>0.66400000000000003</v>
      </c>
    </row>
    <row r="6" spans="1:3" x14ac:dyDescent="0.25">
      <c r="A6" s="9" t="s">
        <v>116</v>
      </c>
      <c r="B6" s="12">
        <v>3.6999999999999998E-2</v>
      </c>
      <c r="C6" s="33">
        <v>2.5000000000000001E-2</v>
      </c>
    </row>
    <row r="7" spans="1:3" x14ac:dyDescent="0.25">
      <c r="A7" s="9" t="s">
        <v>117</v>
      </c>
      <c r="B7" s="12">
        <v>7.0000000000000001E-3</v>
      </c>
      <c r="C7" s="33">
        <v>6.0000000000000001E-3</v>
      </c>
    </row>
    <row r="8" spans="1:3" x14ac:dyDescent="0.25">
      <c r="A8" s="9" t="s">
        <v>118</v>
      </c>
      <c r="B8" s="12">
        <v>0.20499999999999999</v>
      </c>
      <c r="C8" s="33">
        <v>0.19800000000000001</v>
      </c>
    </row>
    <row r="9" spans="1:3" x14ac:dyDescent="0.25">
      <c r="A9" s="9" t="s">
        <v>119</v>
      </c>
      <c r="B9" s="13">
        <v>1434</v>
      </c>
      <c r="C9" s="32">
        <v>213</v>
      </c>
    </row>
    <row r="10" spans="1:3" x14ac:dyDescent="0.25">
      <c r="A10" s="9" t="s">
        <v>120</v>
      </c>
      <c r="B10" s="14">
        <v>127393</v>
      </c>
      <c r="C10" s="34">
        <v>127609</v>
      </c>
    </row>
    <row r="11" spans="1:3" x14ac:dyDescent="0.25">
      <c r="A11" s="9" t="s">
        <v>121</v>
      </c>
      <c r="B11" s="14">
        <v>14811151</v>
      </c>
      <c r="C11" s="34">
        <v>10718586</v>
      </c>
    </row>
    <row r="12" spans="1:3" x14ac:dyDescent="0.25">
      <c r="A12" s="9" t="s">
        <v>122</v>
      </c>
      <c r="B12" s="11">
        <v>966</v>
      </c>
      <c r="C12" s="32">
        <v>665</v>
      </c>
    </row>
    <row r="13" spans="1:3" x14ac:dyDescent="0.25">
      <c r="A13" s="9" t="s">
        <v>123</v>
      </c>
      <c r="B13" s="12">
        <v>0.124</v>
      </c>
      <c r="C13" s="33">
        <v>0.13600000000000001</v>
      </c>
    </row>
  </sheetData>
  <sheetProtection algorithmName="SHA-512" hashValue="xPcksSX3I6pls1fmQHgHlM/q2si6kMfW/dyk2ql4SQU2vtOTN0CAsAP4nWj95lglNp8GVK2iv3Js/kkP1zh5Ng==" saltValue="mYsYO7klK8Jw43Kp1rdXxA==" spinCount="100000" sheet="1" objects="1" scenarios="1" sort="0" autoFilter="0"/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250f6d-108f-4e37-8e81-81766244fb39">
      <Terms xmlns="http://schemas.microsoft.com/office/infopath/2007/PartnerControls"/>
    </lcf76f155ced4ddcb4097134ff3c332f>
    <TaxCatchAll xmlns="0500cd5f-ae99-4780-9960-d93186dc4a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FD2818357754EB8CF8ECDB9F89E03" ma:contentTypeVersion="13" ma:contentTypeDescription="Create a new document." ma:contentTypeScope="" ma:versionID="143585fcc032661947ef3cc4a853c9b6">
  <xsd:schema xmlns:xsd="http://www.w3.org/2001/XMLSchema" xmlns:xs="http://www.w3.org/2001/XMLSchema" xmlns:p="http://schemas.microsoft.com/office/2006/metadata/properties" xmlns:ns2="94250f6d-108f-4e37-8e81-81766244fb39" xmlns:ns3="0500cd5f-ae99-4780-9960-d93186dc4a74" targetNamespace="http://schemas.microsoft.com/office/2006/metadata/properties" ma:root="true" ma:fieldsID="6971da6d63a7c060fb668eb2c6e07059" ns2:_="" ns3:_="">
    <xsd:import namespace="94250f6d-108f-4e37-8e81-81766244fb39"/>
    <xsd:import namespace="0500cd5f-ae99-4780-9960-d93186dc4a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0f6d-108f-4e37-8e81-81766244f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0cd5f-ae99-4780-9960-d93186dc4a7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d91611-3c1b-4b0b-b627-35ea5bc01249}" ma:internalName="TaxCatchAll" ma:showField="CatchAllData" ma:web="0500cd5f-ae99-4780-9960-d93186dc4a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41B25-1879-4879-88F2-4E007305F8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400287-CFFB-4F15-8E20-E3201E0EBD3F}">
  <ds:schemaRefs>
    <ds:schemaRef ds:uri="http://schemas.microsoft.com/office/2006/metadata/properties"/>
    <ds:schemaRef ds:uri="http://schemas.microsoft.com/office/infopath/2007/PartnerControls"/>
    <ds:schemaRef ds:uri="94250f6d-108f-4e37-8e81-81766244fb39"/>
    <ds:schemaRef ds:uri="0500cd5f-ae99-4780-9960-d93186dc4a74"/>
  </ds:schemaRefs>
</ds:datastoreItem>
</file>

<file path=customXml/itemProps3.xml><?xml version="1.0" encoding="utf-8"?>
<ds:datastoreItem xmlns:ds="http://schemas.openxmlformats.org/officeDocument/2006/customXml" ds:itemID="{6B5C0B39-FD49-4016-8CBB-774E6BF5E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50f6d-108f-4e37-8e81-81766244fb39"/>
    <ds:schemaRef ds:uri="0500cd5f-ae99-4780-9960-d93186dc4a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Appendix A</vt:lpstr>
      <vt:lpstr>Appendix B</vt:lpstr>
      <vt:lpstr>Appendix C</vt:lpstr>
      <vt:lpstr>Appendix D</vt:lpstr>
      <vt:lpstr>Appendix E</vt:lpstr>
      <vt:lpstr>Appendix F</vt:lpstr>
      <vt:lpstr>Appendix G</vt:lpstr>
      <vt:lpstr>Appendix H</vt:lpstr>
      <vt:lpstr>'Appendix H'!_Hlk51070050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Lemon, Kassidee, SPO</dc:creator>
  <cp:lastModifiedBy>Lemon, Kassidee, SPO</cp:lastModifiedBy>
  <dcterms:created xsi:type="dcterms:W3CDTF">2026-05-06T20:56:33Z</dcterms:created>
  <dcterms:modified xsi:type="dcterms:W3CDTF">2026-05-19T19:40:51Z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0x010100028FD2818357754EB8CF8ECDB9F89E03</vt:lpwstr>
  </property>
  <property fmtid="{D5CDD505-2E9C-101B-9397-08002B2CF9AE}" pid="3" name="MediaServiceImageTags">
    <vt:lpwstr/>
  </property>
</Properties>
</file>